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xtradeur\Desktop\Westwood CW Eval\"/>
    </mc:Choice>
  </mc:AlternateContent>
  <xr:revisionPtr revIDLastSave="0" documentId="13_ncr:1_{31E705BA-7A02-479B-910E-9C80D8645D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er 1" sheetId="3" r:id="rId1"/>
    <sheet name="Tier 2" sheetId="8" r:id="rId2"/>
    <sheet name="Tier 3" sheetId="9" r:id="rId3"/>
  </sheets>
  <definedNames>
    <definedName name="_xlnm._FilterDatabase" localSheetId="0" hidden="1">'Tier 1'!$A$1:$BA$80</definedName>
    <definedName name="_xlnm._FilterDatabase" localSheetId="1" hidden="1">'Tier 2'!$A$1:$BA$54</definedName>
    <definedName name="_xlnm._FilterDatabase" localSheetId="2" hidden="1">'Tier 3'!$A$1:$BB$73</definedName>
    <definedName name="_xlnm.Print_Area" localSheetId="0">'Tier 1'!$A$1:$AP$79</definedName>
    <definedName name="_xlnm.Print_Area" localSheetId="1">'Tier 2'!$A$1:$AP$55</definedName>
    <definedName name="_xlnm.Print_Area" localSheetId="2">'Tier 3'!$A$1:$AP$74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9" l="1"/>
  <c r="AL3" i="9" s="1"/>
  <c r="AK4" i="9"/>
  <c r="AL4" i="9" s="1"/>
  <c r="AK5" i="9"/>
  <c r="AL5" i="9" s="1"/>
  <c r="AK6" i="9"/>
  <c r="AL6" i="9" s="1"/>
  <c r="AK7" i="9"/>
  <c r="AL7" i="9" s="1"/>
  <c r="AK8" i="9"/>
  <c r="AL8" i="9" s="1"/>
  <c r="AK9" i="9"/>
  <c r="AL9" i="9" s="1"/>
  <c r="AK10" i="9"/>
  <c r="AL10" i="9" s="1"/>
  <c r="AK11" i="9"/>
  <c r="AL11" i="9" s="1"/>
  <c r="AK12" i="9"/>
  <c r="AL12" i="9" s="1"/>
  <c r="AK13" i="9"/>
  <c r="AL13" i="9"/>
  <c r="AK14" i="9"/>
  <c r="AL14" i="9" s="1"/>
  <c r="AK15" i="9"/>
  <c r="AL15" i="9" s="1"/>
  <c r="AK16" i="9"/>
  <c r="AL16" i="9" s="1"/>
  <c r="AK17" i="9"/>
  <c r="AL17" i="9"/>
  <c r="AK18" i="9"/>
  <c r="AL18" i="9" s="1"/>
  <c r="AK19" i="9"/>
  <c r="AL19" i="9" s="1"/>
  <c r="AK20" i="9"/>
  <c r="AL20" i="9"/>
  <c r="AK21" i="9"/>
  <c r="AL21" i="9" s="1"/>
  <c r="AK22" i="9"/>
  <c r="AL22" i="9" s="1"/>
  <c r="AK23" i="9"/>
  <c r="AL23" i="9" s="1"/>
  <c r="AK24" i="9"/>
  <c r="AL24" i="9" s="1"/>
  <c r="AK25" i="9"/>
  <c r="AL25" i="9" s="1"/>
  <c r="AK26" i="9"/>
  <c r="AL26" i="9" s="1"/>
  <c r="AK27" i="9"/>
  <c r="AL27" i="9" s="1"/>
  <c r="AK28" i="9"/>
  <c r="AL28" i="9" s="1"/>
  <c r="AK29" i="9"/>
  <c r="AL29" i="9"/>
  <c r="AK30" i="9"/>
  <c r="AL30" i="9" s="1"/>
  <c r="AK31" i="9"/>
  <c r="AL31" i="9"/>
  <c r="AK32" i="9"/>
  <c r="AL32" i="9" s="1"/>
  <c r="AK33" i="9"/>
  <c r="AL33" i="9" s="1"/>
  <c r="AK34" i="9"/>
  <c r="AL34" i="9" s="1"/>
  <c r="AK35" i="9"/>
  <c r="AL35" i="9" s="1"/>
  <c r="AK36" i="9"/>
  <c r="AL36" i="9"/>
  <c r="AK37" i="9"/>
  <c r="AL37" i="9" s="1"/>
  <c r="AK38" i="9"/>
  <c r="AL38" i="9" s="1"/>
  <c r="AK39" i="9"/>
  <c r="AL39" i="9" s="1"/>
  <c r="AK40" i="9"/>
  <c r="AL40" i="9" s="1"/>
  <c r="AK41" i="9"/>
  <c r="AL41" i="9" s="1"/>
  <c r="AK42" i="9"/>
  <c r="AL42" i="9" s="1"/>
  <c r="AK43" i="9"/>
  <c r="AL43" i="9"/>
  <c r="AK44" i="9"/>
  <c r="AL44" i="9" s="1"/>
  <c r="AK45" i="9"/>
  <c r="AL45" i="9" s="1"/>
  <c r="AK46" i="9"/>
  <c r="AL46" i="9" s="1"/>
  <c r="AK47" i="9"/>
  <c r="AL47" i="9"/>
  <c r="AK48" i="9"/>
  <c r="AL48" i="9" s="1"/>
  <c r="AK49" i="9"/>
  <c r="AL49" i="9" s="1"/>
  <c r="AK50" i="9"/>
  <c r="AL50" i="9" s="1"/>
  <c r="AK51" i="9"/>
  <c r="AL51" i="9" s="1"/>
  <c r="AK52" i="9"/>
  <c r="AL52" i="9" s="1"/>
  <c r="AK53" i="9"/>
  <c r="AL53" i="9"/>
  <c r="AK54" i="9"/>
  <c r="AL54" i="9" s="1"/>
  <c r="AK55" i="9"/>
  <c r="AL55" i="9" s="1"/>
  <c r="AK56" i="9"/>
  <c r="AL56" i="9" s="1"/>
  <c r="AK57" i="9"/>
  <c r="AL57" i="9" s="1"/>
  <c r="AK58" i="9"/>
  <c r="AL58" i="9" s="1"/>
  <c r="AK59" i="9"/>
  <c r="AL59" i="9"/>
  <c r="AK60" i="9"/>
  <c r="AL60" i="9" s="1"/>
  <c r="AK61" i="9"/>
  <c r="AL61" i="9" s="1"/>
  <c r="AK62" i="9"/>
  <c r="AL62" i="9" s="1"/>
  <c r="AK63" i="9"/>
  <c r="AL63" i="9" s="1"/>
  <c r="AK64" i="9"/>
  <c r="AL64" i="9" s="1"/>
  <c r="AK65" i="9"/>
  <c r="AL65" i="9"/>
  <c r="AK66" i="9"/>
  <c r="AL66" i="9" s="1"/>
  <c r="AK67" i="9"/>
  <c r="AL67" i="9" s="1"/>
  <c r="AK68" i="9"/>
  <c r="AL68" i="9" s="1"/>
  <c r="AK69" i="9"/>
  <c r="AL69" i="9" s="1"/>
  <c r="AK70" i="9"/>
  <c r="AL70" i="9" s="1"/>
  <c r="AK71" i="9"/>
  <c r="AL71" i="9" s="1"/>
  <c r="AK72" i="9"/>
  <c r="AL72" i="9" s="1"/>
  <c r="AK73" i="9"/>
  <c r="AL73" i="9" s="1"/>
  <c r="AH3" i="9"/>
  <c r="AI3" i="9" s="1"/>
  <c r="AH4" i="9"/>
  <c r="AI4" i="9" s="1"/>
  <c r="AH5" i="9"/>
  <c r="AI5" i="9"/>
  <c r="AH6" i="9"/>
  <c r="AI6" i="9" s="1"/>
  <c r="AH7" i="9"/>
  <c r="AI7" i="9" s="1"/>
  <c r="AH8" i="9"/>
  <c r="AI8" i="9"/>
  <c r="AH9" i="9"/>
  <c r="AI9" i="9"/>
  <c r="AH10" i="9"/>
  <c r="AI10" i="9" s="1"/>
  <c r="AH11" i="9"/>
  <c r="AI11" i="9" s="1"/>
  <c r="AH12" i="9"/>
  <c r="AI12" i="9" s="1"/>
  <c r="AH13" i="9"/>
  <c r="AI13" i="9" s="1"/>
  <c r="AH14" i="9"/>
  <c r="AI14" i="9" s="1"/>
  <c r="AH15" i="9"/>
  <c r="AI15" i="9"/>
  <c r="AH16" i="9"/>
  <c r="AI16" i="9" s="1"/>
  <c r="AH17" i="9"/>
  <c r="AI17" i="9" s="1"/>
  <c r="AH18" i="9"/>
  <c r="AI18" i="9" s="1"/>
  <c r="AH19" i="9"/>
  <c r="AI19" i="9" s="1"/>
  <c r="AH20" i="9"/>
  <c r="AI20" i="9" s="1"/>
  <c r="AH21" i="9"/>
  <c r="AI21" i="9"/>
  <c r="AH22" i="9"/>
  <c r="AI22" i="9" s="1"/>
  <c r="AH23" i="9"/>
  <c r="AI23" i="9" s="1"/>
  <c r="AH24" i="9"/>
  <c r="AI24" i="9"/>
  <c r="AH25" i="9"/>
  <c r="AI25" i="9" s="1"/>
  <c r="AH26" i="9"/>
  <c r="AI26" i="9" s="1"/>
  <c r="AH27" i="9"/>
  <c r="AI27" i="9" s="1"/>
  <c r="AH28" i="9"/>
  <c r="AI28" i="9" s="1"/>
  <c r="AH29" i="9"/>
  <c r="AI29" i="9" s="1"/>
  <c r="AH30" i="9"/>
  <c r="AI30" i="9" s="1"/>
  <c r="AH31" i="9"/>
  <c r="AI31" i="9" s="1"/>
  <c r="AH32" i="9"/>
  <c r="AI32" i="9" s="1"/>
  <c r="AH33" i="9"/>
  <c r="AI33" i="9"/>
  <c r="AH34" i="9"/>
  <c r="AI34" i="9" s="1"/>
  <c r="AH35" i="9"/>
  <c r="AI35" i="9" s="1"/>
  <c r="AH36" i="9"/>
  <c r="AI36" i="9" s="1"/>
  <c r="AH37" i="9"/>
  <c r="AI37" i="9" s="1"/>
  <c r="AH38" i="9"/>
  <c r="AI38" i="9" s="1"/>
  <c r="AH39" i="9"/>
  <c r="AI39" i="9" s="1"/>
  <c r="AH40" i="9"/>
  <c r="AI40" i="9"/>
  <c r="AH41" i="9"/>
  <c r="AI41" i="9" s="1"/>
  <c r="AH42" i="9"/>
  <c r="AI42" i="9" s="1"/>
  <c r="AH43" i="9"/>
  <c r="AI43" i="9" s="1"/>
  <c r="AH44" i="9"/>
  <c r="AI44" i="9"/>
  <c r="AH45" i="9"/>
  <c r="AI45" i="9" s="1"/>
  <c r="AH46" i="9"/>
  <c r="AI46" i="9" s="1"/>
  <c r="AH47" i="9"/>
  <c r="AI47" i="9" s="1"/>
  <c r="AH48" i="9"/>
  <c r="AI48" i="9" s="1"/>
  <c r="AH49" i="9"/>
  <c r="AI49" i="9" s="1"/>
  <c r="AH50" i="9"/>
  <c r="AI50" i="9" s="1"/>
  <c r="AH51" i="9"/>
  <c r="AI51" i="9" s="1"/>
  <c r="AH52" i="9"/>
  <c r="AI52" i="9" s="1"/>
  <c r="AH53" i="9"/>
  <c r="AI53" i="9" s="1"/>
  <c r="AH54" i="9"/>
  <c r="AI54" i="9" s="1"/>
  <c r="AH55" i="9"/>
  <c r="AI55" i="9" s="1"/>
  <c r="AH56" i="9"/>
  <c r="AI56" i="9"/>
  <c r="AH57" i="9"/>
  <c r="AI57" i="9" s="1"/>
  <c r="AH58" i="9"/>
  <c r="AI58" i="9" s="1"/>
  <c r="AH59" i="9"/>
  <c r="AI59" i="9" s="1"/>
  <c r="AH60" i="9"/>
  <c r="AI60" i="9" s="1"/>
  <c r="AH61" i="9"/>
  <c r="AI61" i="9" s="1"/>
  <c r="AH62" i="9"/>
  <c r="AI62" i="9" s="1"/>
  <c r="AH63" i="9"/>
  <c r="AI63" i="9"/>
  <c r="AH64" i="9"/>
  <c r="AI64" i="9" s="1"/>
  <c r="AH65" i="9"/>
  <c r="AI65" i="9"/>
  <c r="AH66" i="9"/>
  <c r="AI66" i="9" s="1"/>
  <c r="AH67" i="9"/>
  <c r="AI67" i="9"/>
  <c r="AH68" i="9"/>
  <c r="AI68" i="9" s="1"/>
  <c r="AH69" i="9"/>
  <c r="AI69" i="9" s="1"/>
  <c r="AH70" i="9"/>
  <c r="AI70" i="9" s="1"/>
  <c r="AH71" i="9"/>
  <c r="AI71" i="9" s="1"/>
  <c r="AH72" i="9"/>
  <c r="AI72" i="9"/>
  <c r="AH73" i="9"/>
  <c r="AI73" i="9"/>
  <c r="AE3" i="9"/>
  <c r="AF3" i="9" s="1"/>
  <c r="AE4" i="9"/>
  <c r="AF4" i="9" s="1"/>
  <c r="AE5" i="9"/>
  <c r="AF5" i="9" s="1"/>
  <c r="AE6" i="9"/>
  <c r="AF6" i="9" s="1"/>
  <c r="AE7" i="9"/>
  <c r="AF7" i="9" s="1"/>
  <c r="AE8" i="9"/>
  <c r="AF8" i="9" s="1"/>
  <c r="AE9" i="9"/>
  <c r="AF9" i="9" s="1"/>
  <c r="AE10" i="9"/>
  <c r="AF10" i="9" s="1"/>
  <c r="AE11" i="9"/>
  <c r="AF11" i="9" s="1"/>
  <c r="AE12" i="9"/>
  <c r="AF12" i="9" s="1"/>
  <c r="AE13" i="9"/>
  <c r="AF13" i="9" s="1"/>
  <c r="AE14" i="9"/>
  <c r="AF14" i="9" s="1"/>
  <c r="AE15" i="9"/>
  <c r="AF15" i="9" s="1"/>
  <c r="AE16" i="9"/>
  <c r="AF16" i="9" s="1"/>
  <c r="AE17" i="9"/>
  <c r="AF17" i="9" s="1"/>
  <c r="AE18" i="9"/>
  <c r="AF18" i="9" s="1"/>
  <c r="AE19" i="9"/>
  <c r="AF19" i="9" s="1"/>
  <c r="AE20" i="9"/>
  <c r="AF20" i="9" s="1"/>
  <c r="AE21" i="9"/>
  <c r="AF21" i="9"/>
  <c r="AE22" i="9"/>
  <c r="AF22" i="9" s="1"/>
  <c r="AE23" i="9"/>
  <c r="AF23" i="9" s="1"/>
  <c r="AE24" i="9"/>
  <c r="AF24" i="9" s="1"/>
  <c r="AE25" i="9"/>
  <c r="AF25" i="9"/>
  <c r="AE26" i="9"/>
  <c r="AF26" i="9" s="1"/>
  <c r="AE27" i="9"/>
  <c r="AF27" i="9" s="1"/>
  <c r="AE28" i="9"/>
  <c r="AF28" i="9" s="1"/>
  <c r="AE29" i="9"/>
  <c r="AF29" i="9" s="1"/>
  <c r="AE30" i="9"/>
  <c r="AF30" i="9" s="1"/>
  <c r="AE31" i="9"/>
  <c r="AF31" i="9" s="1"/>
  <c r="AE32" i="9"/>
  <c r="AF32" i="9" s="1"/>
  <c r="AE33" i="9"/>
  <c r="AF33" i="9" s="1"/>
  <c r="AE34" i="9"/>
  <c r="AF34" i="9" s="1"/>
  <c r="AE35" i="9"/>
  <c r="AF35" i="9" s="1"/>
  <c r="AE36" i="9"/>
  <c r="AF36" i="9" s="1"/>
  <c r="AE37" i="9"/>
  <c r="AF37" i="9" s="1"/>
  <c r="AE38" i="9"/>
  <c r="AF38" i="9" s="1"/>
  <c r="AE39" i="9"/>
  <c r="AF39" i="9" s="1"/>
  <c r="AE40" i="9"/>
  <c r="AF40" i="9" s="1"/>
  <c r="AE41" i="9"/>
  <c r="AF41" i="9" s="1"/>
  <c r="AE42" i="9"/>
  <c r="AF42" i="9" s="1"/>
  <c r="AE43" i="9"/>
  <c r="AF43" i="9" s="1"/>
  <c r="AE44" i="9"/>
  <c r="AF44" i="9" s="1"/>
  <c r="AE45" i="9"/>
  <c r="AF45" i="9"/>
  <c r="AE46" i="9"/>
  <c r="AF46" i="9" s="1"/>
  <c r="AE47" i="9"/>
  <c r="AF47" i="9" s="1"/>
  <c r="AE48" i="9"/>
  <c r="AF48" i="9" s="1"/>
  <c r="AE49" i="9"/>
  <c r="AF49" i="9" s="1"/>
  <c r="AE50" i="9"/>
  <c r="AF50" i="9" s="1"/>
  <c r="AE51" i="9"/>
  <c r="AF51" i="9" s="1"/>
  <c r="AE52" i="9"/>
  <c r="AF52" i="9" s="1"/>
  <c r="AE53" i="9"/>
  <c r="AF53" i="9"/>
  <c r="AE54" i="9"/>
  <c r="AF54" i="9" s="1"/>
  <c r="AE55" i="9"/>
  <c r="AF55" i="9" s="1"/>
  <c r="AE56" i="9"/>
  <c r="AF56" i="9" s="1"/>
  <c r="AE57" i="9"/>
  <c r="AF57" i="9"/>
  <c r="AE58" i="9"/>
  <c r="AF58" i="9" s="1"/>
  <c r="AE59" i="9"/>
  <c r="AF59" i="9" s="1"/>
  <c r="AE60" i="9"/>
  <c r="AF60" i="9" s="1"/>
  <c r="AE61" i="9"/>
  <c r="AF61" i="9" s="1"/>
  <c r="AE62" i="9"/>
  <c r="AF62" i="9" s="1"/>
  <c r="AE63" i="9"/>
  <c r="AF63" i="9" s="1"/>
  <c r="AE64" i="9"/>
  <c r="AF64" i="9" s="1"/>
  <c r="AE65" i="9"/>
  <c r="AF65" i="9" s="1"/>
  <c r="AE66" i="9"/>
  <c r="AF66" i="9" s="1"/>
  <c r="AE67" i="9"/>
  <c r="AF67" i="9" s="1"/>
  <c r="AE68" i="9"/>
  <c r="AF68" i="9" s="1"/>
  <c r="AE69" i="9"/>
  <c r="AF69" i="9" s="1"/>
  <c r="AE70" i="9"/>
  <c r="AF70" i="9" s="1"/>
  <c r="AE71" i="9"/>
  <c r="AF71" i="9" s="1"/>
  <c r="AE72" i="9"/>
  <c r="AF72" i="9" s="1"/>
  <c r="AE73" i="9"/>
  <c r="AF73" i="9" s="1"/>
  <c r="AK2" i="9"/>
  <c r="AL2" i="9" s="1"/>
  <c r="AH2" i="9"/>
  <c r="AI2" i="9" s="1"/>
  <c r="AE2" i="9"/>
  <c r="AF2" i="9" s="1"/>
  <c r="AB3" i="9"/>
  <c r="AC3" i="9" s="1"/>
  <c r="AB4" i="9"/>
  <c r="AC4" i="9" s="1"/>
  <c r="AB5" i="9"/>
  <c r="AC5" i="9" s="1"/>
  <c r="AB6" i="9"/>
  <c r="AC6" i="9" s="1"/>
  <c r="AB7" i="9"/>
  <c r="AC7" i="9" s="1"/>
  <c r="AB8" i="9"/>
  <c r="AC8" i="9"/>
  <c r="AB9" i="9"/>
  <c r="AC9" i="9" s="1"/>
  <c r="AB10" i="9"/>
  <c r="AC10" i="9" s="1"/>
  <c r="AB11" i="9"/>
  <c r="AC11" i="9" s="1"/>
  <c r="AB12" i="9"/>
  <c r="AC12" i="9" s="1"/>
  <c r="AB13" i="9"/>
  <c r="AC13" i="9" s="1"/>
  <c r="AB14" i="9"/>
  <c r="AC14" i="9" s="1"/>
  <c r="AB15" i="9"/>
  <c r="AC15" i="9"/>
  <c r="AB16" i="9"/>
  <c r="AC16" i="9" s="1"/>
  <c r="AB17" i="9"/>
  <c r="AC17" i="9" s="1"/>
  <c r="AB18" i="9"/>
  <c r="AC18" i="9" s="1"/>
  <c r="AB19" i="9"/>
  <c r="AC19" i="9" s="1"/>
  <c r="AB20" i="9"/>
  <c r="AC20" i="9" s="1"/>
  <c r="AB21" i="9"/>
  <c r="AC21" i="9" s="1"/>
  <c r="AB22" i="9"/>
  <c r="AC22" i="9" s="1"/>
  <c r="AB23" i="9"/>
  <c r="AC23" i="9" s="1"/>
  <c r="AB24" i="9"/>
  <c r="AC24" i="9"/>
  <c r="AB25" i="9"/>
  <c r="AC25" i="9" s="1"/>
  <c r="AB26" i="9"/>
  <c r="AC26" i="9" s="1"/>
  <c r="AB27" i="9"/>
  <c r="AC27" i="9" s="1"/>
  <c r="AB28" i="9"/>
  <c r="AC28" i="9" s="1"/>
  <c r="AB29" i="9"/>
  <c r="AC29" i="9" s="1"/>
  <c r="AB30" i="9"/>
  <c r="AC30" i="9" s="1"/>
  <c r="AB31" i="9"/>
  <c r="AC31" i="9" s="1"/>
  <c r="AB32" i="9"/>
  <c r="AC32" i="9"/>
  <c r="AB33" i="9"/>
  <c r="AC33" i="9" s="1"/>
  <c r="AB34" i="9"/>
  <c r="AC34" i="9" s="1"/>
  <c r="AB35" i="9"/>
  <c r="AC35" i="9" s="1"/>
  <c r="AB36" i="9"/>
  <c r="AC36" i="9" s="1"/>
  <c r="AB37" i="9"/>
  <c r="AC37" i="9" s="1"/>
  <c r="AB38" i="9"/>
  <c r="AC38" i="9" s="1"/>
  <c r="AB39" i="9"/>
  <c r="AC39" i="9" s="1"/>
  <c r="AB40" i="9"/>
  <c r="AC40" i="9" s="1"/>
  <c r="AB41" i="9"/>
  <c r="AC41" i="9"/>
  <c r="AB42" i="9"/>
  <c r="AC42" i="9" s="1"/>
  <c r="AB43" i="9"/>
  <c r="AC43" i="9" s="1"/>
  <c r="AB44" i="9"/>
  <c r="AC44" i="9" s="1"/>
  <c r="AB45" i="9"/>
  <c r="AC45" i="9" s="1"/>
  <c r="AB46" i="9"/>
  <c r="AC46" i="9" s="1"/>
  <c r="AB47" i="9"/>
  <c r="AC47" i="9"/>
  <c r="AB48" i="9"/>
  <c r="AC48" i="9" s="1"/>
  <c r="AB49" i="9"/>
  <c r="AC49" i="9" s="1"/>
  <c r="AB50" i="9"/>
  <c r="AC50" i="9" s="1"/>
  <c r="AB51" i="9"/>
  <c r="AC51" i="9" s="1"/>
  <c r="AB52" i="9"/>
  <c r="AC52" i="9" s="1"/>
  <c r="AB53" i="9"/>
  <c r="AC53" i="9" s="1"/>
  <c r="AB54" i="9"/>
  <c r="AC54" i="9" s="1"/>
  <c r="AB55" i="9"/>
  <c r="AC55" i="9" s="1"/>
  <c r="AB56" i="9"/>
  <c r="AC56" i="9"/>
  <c r="AB57" i="9"/>
  <c r="AC57" i="9" s="1"/>
  <c r="AB58" i="9"/>
  <c r="AC58" i="9" s="1"/>
  <c r="AB59" i="9"/>
  <c r="AC59" i="9" s="1"/>
  <c r="AB60" i="9"/>
  <c r="AC60" i="9" s="1"/>
  <c r="AB61" i="9"/>
  <c r="AC61" i="9"/>
  <c r="AB62" i="9"/>
  <c r="AC62" i="9" s="1"/>
  <c r="AB63" i="9"/>
  <c r="AC63" i="9" s="1"/>
  <c r="AB64" i="9"/>
  <c r="AC64" i="9"/>
  <c r="AB65" i="9"/>
  <c r="AC65" i="9" s="1"/>
  <c r="AB66" i="9"/>
  <c r="AC66" i="9" s="1"/>
  <c r="AB67" i="9"/>
  <c r="AC67" i="9" s="1"/>
  <c r="AB68" i="9"/>
  <c r="AC68" i="9" s="1"/>
  <c r="AB69" i="9"/>
  <c r="AC69" i="9" s="1"/>
  <c r="AB70" i="9"/>
  <c r="AC70" i="9" s="1"/>
  <c r="AB71" i="9"/>
  <c r="AC71" i="9" s="1"/>
  <c r="AB72" i="9"/>
  <c r="AC72" i="9" s="1"/>
  <c r="AB73" i="9"/>
  <c r="AC73" i="9" s="1"/>
  <c r="AB2" i="9"/>
  <c r="AC2" i="9" s="1"/>
  <c r="Y3" i="9"/>
  <c r="Z3" i="9" s="1"/>
  <c r="Y4" i="9"/>
  <c r="Z4" i="9" s="1"/>
  <c r="Y5" i="9"/>
  <c r="Z5" i="9" s="1"/>
  <c r="Y6" i="9"/>
  <c r="Z6" i="9" s="1"/>
  <c r="Y7" i="9"/>
  <c r="Z7" i="9" s="1"/>
  <c r="Y8" i="9"/>
  <c r="Z8" i="9" s="1"/>
  <c r="Y9" i="9"/>
  <c r="Z9" i="9"/>
  <c r="Y10" i="9"/>
  <c r="Z10" i="9" s="1"/>
  <c r="Y11" i="9"/>
  <c r="Z11" i="9" s="1"/>
  <c r="Y12" i="9"/>
  <c r="Z12" i="9"/>
  <c r="Y13" i="9"/>
  <c r="Z13" i="9" s="1"/>
  <c r="Y14" i="9"/>
  <c r="Z14" i="9" s="1"/>
  <c r="Y15" i="9"/>
  <c r="Z15" i="9" s="1"/>
  <c r="Y16" i="9"/>
  <c r="Z16" i="9" s="1"/>
  <c r="Y17" i="9"/>
  <c r="Z17" i="9"/>
  <c r="Y18" i="9"/>
  <c r="Z18" i="9" s="1"/>
  <c r="Y19" i="9"/>
  <c r="Z19" i="9" s="1"/>
  <c r="Y20" i="9"/>
  <c r="Z20" i="9"/>
  <c r="Y21" i="9"/>
  <c r="Z21" i="9" s="1"/>
  <c r="Y22" i="9"/>
  <c r="Z22" i="9" s="1"/>
  <c r="Y23" i="9"/>
  <c r="Z23" i="9" s="1"/>
  <c r="Y24" i="9"/>
  <c r="Z24" i="9"/>
  <c r="Y25" i="9"/>
  <c r="Z25" i="9" s="1"/>
  <c r="Y26" i="9"/>
  <c r="Z26" i="9" s="1"/>
  <c r="Y27" i="9"/>
  <c r="Z27" i="9" s="1"/>
  <c r="Y28" i="9"/>
  <c r="Z28" i="9" s="1"/>
  <c r="Y29" i="9"/>
  <c r="Z29" i="9"/>
  <c r="Y30" i="9"/>
  <c r="Z30" i="9" s="1"/>
  <c r="Y31" i="9"/>
  <c r="Z31" i="9" s="1"/>
  <c r="Y32" i="9"/>
  <c r="Z32" i="9" s="1"/>
  <c r="Y33" i="9"/>
  <c r="Z33" i="9" s="1"/>
  <c r="Y34" i="9"/>
  <c r="Z34" i="9" s="1"/>
  <c r="Y35" i="9"/>
  <c r="Z35" i="9" s="1"/>
  <c r="Y36" i="9"/>
  <c r="Z36" i="9" s="1"/>
  <c r="Y37" i="9"/>
  <c r="Z37" i="9" s="1"/>
  <c r="Y38" i="9"/>
  <c r="Z38" i="9" s="1"/>
  <c r="Y39" i="9"/>
  <c r="Z39" i="9" s="1"/>
  <c r="Y40" i="9"/>
  <c r="Z40" i="9" s="1"/>
  <c r="Y41" i="9"/>
  <c r="Z41" i="9"/>
  <c r="Y42" i="9"/>
  <c r="Z42" i="9" s="1"/>
  <c r="Y43" i="9"/>
  <c r="Z43" i="9" s="1"/>
  <c r="Y44" i="9"/>
  <c r="Z44" i="9"/>
  <c r="Y45" i="9"/>
  <c r="Z45" i="9" s="1"/>
  <c r="Y46" i="9"/>
  <c r="Z46" i="9" s="1"/>
  <c r="Y47" i="9"/>
  <c r="Z47" i="9" s="1"/>
  <c r="Y48" i="9"/>
  <c r="Z48" i="9" s="1"/>
  <c r="Y49" i="9"/>
  <c r="Z49" i="9"/>
  <c r="Y50" i="9"/>
  <c r="Z50" i="9" s="1"/>
  <c r="Y51" i="9"/>
  <c r="Z51" i="9" s="1"/>
  <c r="Y52" i="9"/>
  <c r="Z52" i="9"/>
  <c r="Y53" i="9"/>
  <c r="Z53" i="9" s="1"/>
  <c r="Y54" i="9"/>
  <c r="Z54" i="9" s="1"/>
  <c r="Y55" i="9"/>
  <c r="Z55" i="9" s="1"/>
  <c r="Y56" i="9"/>
  <c r="Z56" i="9"/>
  <c r="Y57" i="9"/>
  <c r="Z57" i="9" s="1"/>
  <c r="Y58" i="9"/>
  <c r="Z58" i="9" s="1"/>
  <c r="Y59" i="9"/>
  <c r="Z59" i="9" s="1"/>
  <c r="Y60" i="9"/>
  <c r="Z60" i="9" s="1"/>
  <c r="Y61" i="9"/>
  <c r="Z61" i="9"/>
  <c r="Y62" i="9"/>
  <c r="Z62" i="9" s="1"/>
  <c r="Y63" i="9"/>
  <c r="Z63" i="9" s="1"/>
  <c r="Y64" i="9"/>
  <c r="Z64" i="9" s="1"/>
  <c r="Y65" i="9"/>
  <c r="Z65" i="9"/>
  <c r="Y66" i="9"/>
  <c r="Z66" i="9" s="1"/>
  <c r="Y67" i="9"/>
  <c r="Z67" i="9" s="1"/>
  <c r="Y68" i="9"/>
  <c r="Z68" i="9" s="1"/>
  <c r="Y69" i="9"/>
  <c r="Z69" i="9" s="1"/>
  <c r="Y70" i="9"/>
  <c r="Z70" i="9" s="1"/>
  <c r="Y71" i="9"/>
  <c r="Z71" i="9" s="1"/>
  <c r="Y72" i="9"/>
  <c r="Z72" i="9" s="1"/>
  <c r="Y73" i="9"/>
  <c r="Z73" i="9"/>
  <c r="Z2" i="9"/>
  <c r="Y2" i="9"/>
  <c r="V3" i="9"/>
  <c r="W3" i="9"/>
  <c r="V4" i="9"/>
  <c r="W4" i="9" s="1"/>
  <c r="V5" i="9"/>
  <c r="W5" i="9"/>
  <c r="V6" i="9"/>
  <c r="W6" i="9" s="1"/>
  <c r="V7" i="9"/>
  <c r="W7" i="9"/>
  <c r="V8" i="9"/>
  <c r="W8" i="9" s="1"/>
  <c r="V9" i="9"/>
  <c r="W9" i="9" s="1"/>
  <c r="V10" i="9"/>
  <c r="W10" i="9" s="1"/>
  <c r="V11" i="9"/>
  <c r="W11" i="9" s="1"/>
  <c r="V12" i="9"/>
  <c r="W12" i="9" s="1"/>
  <c r="V13" i="9"/>
  <c r="W13" i="9"/>
  <c r="V14" i="9"/>
  <c r="W14" i="9" s="1"/>
  <c r="V15" i="9"/>
  <c r="W15" i="9" s="1"/>
  <c r="V16" i="9"/>
  <c r="W16" i="9"/>
  <c r="V17" i="9"/>
  <c r="W17" i="9" s="1"/>
  <c r="V18" i="9"/>
  <c r="W18" i="9" s="1"/>
  <c r="V19" i="9"/>
  <c r="W19" i="9"/>
  <c r="V20" i="9"/>
  <c r="W20" i="9" s="1"/>
  <c r="V21" i="9"/>
  <c r="W21" i="9"/>
  <c r="V22" i="9"/>
  <c r="W22" i="9" s="1"/>
  <c r="V23" i="9"/>
  <c r="W23" i="9" s="1"/>
  <c r="V24" i="9"/>
  <c r="W24" i="9" s="1"/>
  <c r="V25" i="9"/>
  <c r="W25" i="9"/>
  <c r="V26" i="9"/>
  <c r="W26" i="9" s="1"/>
  <c r="V27" i="9"/>
  <c r="W27" i="9"/>
  <c r="V28" i="9"/>
  <c r="W28" i="9" s="1"/>
  <c r="V29" i="9"/>
  <c r="W29" i="9" s="1"/>
  <c r="V30" i="9"/>
  <c r="W30" i="9" s="1"/>
  <c r="V31" i="9"/>
  <c r="W31" i="9" s="1"/>
  <c r="V32" i="9"/>
  <c r="W32" i="9"/>
  <c r="V33" i="9"/>
  <c r="W33" i="9" s="1"/>
  <c r="V34" i="9"/>
  <c r="W34" i="9" s="1"/>
  <c r="V35" i="9"/>
  <c r="W35" i="9"/>
  <c r="V36" i="9"/>
  <c r="W36" i="9"/>
  <c r="V37" i="9"/>
  <c r="W37" i="9"/>
  <c r="V38" i="9"/>
  <c r="W38" i="9" s="1"/>
  <c r="V39" i="9"/>
  <c r="W39" i="9" s="1"/>
  <c r="V40" i="9"/>
  <c r="W40" i="9" s="1"/>
  <c r="V41" i="9"/>
  <c r="W41" i="9"/>
  <c r="V42" i="9"/>
  <c r="W42" i="9" s="1"/>
  <c r="V43" i="9"/>
  <c r="W43" i="9" s="1"/>
  <c r="V44" i="9"/>
  <c r="W44" i="9" s="1"/>
  <c r="V45" i="9"/>
  <c r="W45" i="9"/>
  <c r="V46" i="9"/>
  <c r="W46" i="9" s="1"/>
  <c r="V47" i="9"/>
  <c r="W47" i="9" s="1"/>
  <c r="V48" i="9"/>
  <c r="W48" i="9"/>
  <c r="V49" i="9"/>
  <c r="W49" i="9" s="1"/>
  <c r="V50" i="9"/>
  <c r="W50" i="9" s="1"/>
  <c r="V51" i="9"/>
  <c r="W51" i="9"/>
  <c r="V52" i="9"/>
  <c r="W52" i="9" s="1"/>
  <c r="V53" i="9"/>
  <c r="W53" i="9" s="1"/>
  <c r="V54" i="9"/>
  <c r="W54" i="9" s="1"/>
  <c r="V55" i="9"/>
  <c r="W55" i="9" s="1"/>
  <c r="V56" i="9"/>
  <c r="W56" i="9" s="1"/>
  <c r="V57" i="9"/>
  <c r="W57" i="9"/>
  <c r="V58" i="9"/>
  <c r="W58" i="9" s="1"/>
  <c r="V59" i="9"/>
  <c r="W59" i="9"/>
  <c r="V60" i="9"/>
  <c r="W60" i="9" s="1"/>
  <c r="V61" i="9"/>
  <c r="W61" i="9" s="1"/>
  <c r="V62" i="9"/>
  <c r="W62" i="9" s="1"/>
  <c r="V63" i="9"/>
  <c r="W63" i="9" s="1"/>
  <c r="V64" i="9"/>
  <c r="W64" i="9" s="1"/>
  <c r="V65" i="9"/>
  <c r="W65" i="9" s="1"/>
  <c r="V66" i="9"/>
  <c r="W66" i="9" s="1"/>
  <c r="V67" i="9"/>
  <c r="W67" i="9" s="1"/>
  <c r="V68" i="9"/>
  <c r="W68" i="9"/>
  <c r="V69" i="9"/>
  <c r="W69" i="9" s="1"/>
  <c r="V70" i="9"/>
  <c r="W70" i="9" s="1"/>
  <c r="V71" i="9"/>
  <c r="W71" i="9" s="1"/>
  <c r="V72" i="9"/>
  <c r="W72" i="9" s="1"/>
  <c r="V73" i="9"/>
  <c r="W73" i="9"/>
  <c r="S3" i="9"/>
  <c r="T3" i="9" s="1"/>
  <c r="S4" i="9"/>
  <c r="T4" i="9" s="1"/>
  <c r="S5" i="9"/>
  <c r="T5" i="9"/>
  <c r="S6" i="9"/>
  <c r="T6" i="9" s="1"/>
  <c r="S7" i="9"/>
  <c r="T7" i="9" s="1"/>
  <c r="S8" i="9"/>
  <c r="T8" i="9" s="1"/>
  <c r="S9" i="9"/>
  <c r="T9" i="9" s="1"/>
  <c r="S10" i="9"/>
  <c r="T10" i="9" s="1"/>
  <c r="S11" i="9"/>
  <c r="T11" i="9" s="1"/>
  <c r="S12" i="9"/>
  <c r="T12" i="9" s="1"/>
  <c r="S13" i="9"/>
  <c r="T13" i="9" s="1"/>
  <c r="S14" i="9"/>
  <c r="T14" i="9"/>
  <c r="S15" i="9"/>
  <c r="T15" i="9" s="1"/>
  <c r="S16" i="9"/>
  <c r="T16" i="9"/>
  <c r="S17" i="9"/>
  <c r="T17" i="9" s="1"/>
  <c r="S18" i="9"/>
  <c r="T18" i="9"/>
  <c r="S19" i="9"/>
  <c r="T19" i="9" s="1"/>
  <c r="S20" i="9"/>
  <c r="T20" i="9" s="1"/>
  <c r="S21" i="9"/>
  <c r="T21" i="9"/>
  <c r="S22" i="9"/>
  <c r="T22" i="9" s="1"/>
  <c r="S23" i="9"/>
  <c r="T23" i="9" s="1"/>
  <c r="S24" i="9"/>
  <c r="T24" i="9" s="1"/>
  <c r="S25" i="9"/>
  <c r="T25" i="9"/>
  <c r="S26" i="9"/>
  <c r="T26" i="9" s="1"/>
  <c r="S27" i="9"/>
  <c r="T27" i="9" s="1"/>
  <c r="S28" i="9"/>
  <c r="T28" i="9" s="1"/>
  <c r="S29" i="9"/>
  <c r="T29" i="9"/>
  <c r="S30" i="9"/>
  <c r="T30" i="9"/>
  <c r="S31" i="9"/>
  <c r="T31" i="9" s="1"/>
  <c r="S32" i="9"/>
  <c r="T32" i="9"/>
  <c r="S33" i="9"/>
  <c r="T33" i="9" s="1"/>
  <c r="S34" i="9"/>
  <c r="T34" i="9"/>
  <c r="S35" i="9"/>
  <c r="T35" i="9" s="1"/>
  <c r="S36" i="9"/>
  <c r="T36" i="9" s="1"/>
  <c r="S37" i="9"/>
  <c r="T37" i="9"/>
  <c r="S38" i="9"/>
  <c r="T38" i="9" s="1"/>
  <c r="S39" i="9"/>
  <c r="T39" i="9" s="1"/>
  <c r="S40" i="9"/>
  <c r="T40" i="9"/>
  <c r="S41" i="9"/>
  <c r="T41" i="9" s="1"/>
  <c r="S42" i="9"/>
  <c r="T42" i="9" s="1"/>
  <c r="S43" i="9"/>
  <c r="T43" i="9" s="1"/>
  <c r="S44" i="9"/>
  <c r="T44" i="9" s="1"/>
  <c r="S45" i="9"/>
  <c r="T45" i="9" s="1"/>
  <c r="S46" i="9"/>
  <c r="T46" i="9"/>
  <c r="S47" i="9"/>
  <c r="T47" i="9" s="1"/>
  <c r="S48" i="9"/>
  <c r="T48" i="9"/>
  <c r="S49" i="9"/>
  <c r="T49" i="9" s="1"/>
  <c r="S50" i="9"/>
  <c r="T50" i="9"/>
  <c r="S51" i="9"/>
  <c r="T51" i="9" s="1"/>
  <c r="S52" i="9"/>
  <c r="T52" i="9"/>
  <c r="S53" i="9"/>
  <c r="T53" i="9" s="1"/>
  <c r="S54" i="9"/>
  <c r="T54" i="9" s="1"/>
  <c r="S55" i="9"/>
  <c r="T55" i="9" s="1"/>
  <c r="S56" i="9"/>
  <c r="T56" i="9" s="1"/>
  <c r="S57" i="9"/>
  <c r="T57" i="9" s="1"/>
  <c r="S58" i="9"/>
  <c r="T58" i="9"/>
  <c r="S59" i="9"/>
  <c r="T59" i="9" s="1"/>
  <c r="S60" i="9"/>
  <c r="T60" i="9"/>
  <c r="S61" i="9"/>
  <c r="T61" i="9"/>
  <c r="S62" i="9"/>
  <c r="T62" i="9"/>
  <c r="S63" i="9"/>
  <c r="T63" i="9" s="1"/>
  <c r="S64" i="9"/>
  <c r="T64" i="9" s="1"/>
  <c r="S65" i="9"/>
  <c r="T65" i="9" s="1"/>
  <c r="S66" i="9"/>
  <c r="T66" i="9"/>
  <c r="S67" i="9"/>
  <c r="T67" i="9" s="1"/>
  <c r="S68" i="9"/>
  <c r="T68" i="9" s="1"/>
  <c r="S69" i="9"/>
  <c r="T69" i="9" s="1"/>
  <c r="S70" i="9"/>
  <c r="T70" i="9"/>
  <c r="S71" i="9"/>
  <c r="T71" i="9" s="1"/>
  <c r="S72" i="9"/>
  <c r="T72" i="9" s="1"/>
  <c r="S73" i="9"/>
  <c r="T73" i="9"/>
  <c r="P3" i="9"/>
  <c r="Q3" i="9" s="1"/>
  <c r="P4" i="9"/>
  <c r="Q4" i="9"/>
  <c r="P5" i="9"/>
  <c r="Q5" i="9"/>
  <c r="P6" i="9"/>
  <c r="Q6" i="9" s="1"/>
  <c r="P7" i="9"/>
  <c r="Q7" i="9" s="1"/>
  <c r="P8" i="9"/>
  <c r="Q8" i="9" s="1"/>
  <c r="P9" i="9"/>
  <c r="Q9" i="9"/>
  <c r="P10" i="9"/>
  <c r="Q10" i="9" s="1"/>
  <c r="P11" i="9"/>
  <c r="Q11" i="9" s="1"/>
  <c r="P12" i="9"/>
  <c r="Q12" i="9" s="1"/>
  <c r="P13" i="9"/>
  <c r="Q13" i="9"/>
  <c r="P14" i="9"/>
  <c r="Q14" i="9" s="1"/>
  <c r="P15" i="9"/>
  <c r="Q15" i="9" s="1"/>
  <c r="P16" i="9"/>
  <c r="Q16" i="9"/>
  <c r="P17" i="9"/>
  <c r="Q17" i="9" s="1"/>
  <c r="P18" i="9"/>
  <c r="Q18" i="9" s="1"/>
  <c r="P19" i="9"/>
  <c r="Q19" i="9" s="1"/>
  <c r="P20" i="9"/>
  <c r="Q20" i="9" s="1"/>
  <c r="P21" i="9"/>
  <c r="Q21" i="9"/>
  <c r="P22" i="9"/>
  <c r="Q22" i="9" s="1"/>
  <c r="P23" i="9"/>
  <c r="Q23" i="9" s="1"/>
  <c r="P24" i="9"/>
  <c r="Q24" i="9"/>
  <c r="P25" i="9"/>
  <c r="Q25" i="9" s="1"/>
  <c r="P26" i="9"/>
  <c r="Q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Q32" i="9"/>
  <c r="P33" i="9"/>
  <c r="Q33" i="9" s="1"/>
  <c r="P34" i="9"/>
  <c r="Q34" i="9" s="1"/>
  <c r="P35" i="9"/>
  <c r="Q35" i="9" s="1"/>
  <c r="P36" i="9"/>
  <c r="Q36" i="9"/>
  <c r="P37" i="9"/>
  <c r="Q37" i="9" s="1"/>
  <c r="P38" i="9"/>
  <c r="Q38" i="9" s="1"/>
  <c r="P39" i="9"/>
  <c r="Q39" i="9" s="1"/>
  <c r="P40" i="9"/>
  <c r="Q40" i="9"/>
  <c r="P41" i="9"/>
  <c r="Q41" i="9"/>
  <c r="P42" i="9"/>
  <c r="Q42" i="9" s="1"/>
  <c r="P43" i="9"/>
  <c r="Q43" i="9" s="1"/>
  <c r="P44" i="9"/>
  <c r="Q44" i="9" s="1"/>
  <c r="P45" i="9"/>
  <c r="Q45" i="9"/>
  <c r="P46" i="9"/>
  <c r="Q46" i="9" s="1"/>
  <c r="P47" i="9"/>
  <c r="Q47" i="9" s="1"/>
  <c r="P48" i="9"/>
  <c r="Q48" i="9"/>
  <c r="P49" i="9"/>
  <c r="Q49" i="9" s="1"/>
  <c r="P50" i="9"/>
  <c r="Q50" i="9" s="1"/>
  <c r="P51" i="9"/>
  <c r="Q51" i="9" s="1"/>
  <c r="P52" i="9"/>
  <c r="Q52" i="9"/>
  <c r="P53" i="9"/>
  <c r="Q53" i="9"/>
  <c r="P54" i="9"/>
  <c r="Q54" i="9" s="1"/>
  <c r="P55" i="9"/>
  <c r="Q55" i="9" s="1"/>
  <c r="P56" i="9"/>
  <c r="Q56" i="9"/>
  <c r="P57" i="9"/>
  <c r="Q57" i="9"/>
  <c r="P58" i="9"/>
  <c r="Q58" i="9" s="1"/>
  <c r="P59" i="9"/>
  <c r="Q59" i="9" s="1"/>
  <c r="P60" i="9"/>
  <c r="Q60" i="9" s="1"/>
  <c r="P61" i="9"/>
  <c r="Q61" i="9"/>
  <c r="P62" i="9"/>
  <c r="Q62" i="9" s="1"/>
  <c r="P63" i="9"/>
  <c r="Q63" i="9" s="1"/>
  <c r="P64" i="9"/>
  <c r="Q64" i="9" s="1"/>
  <c r="P65" i="9"/>
  <c r="Q65" i="9" s="1"/>
  <c r="P66" i="9"/>
  <c r="Q66" i="9" s="1"/>
  <c r="P67" i="9"/>
  <c r="Q67" i="9" s="1"/>
  <c r="P68" i="9"/>
  <c r="Q68" i="9"/>
  <c r="P69" i="9"/>
  <c r="Q69" i="9"/>
  <c r="P70" i="9"/>
  <c r="Q70" i="9" s="1"/>
  <c r="P71" i="9"/>
  <c r="Q71" i="9" s="1"/>
  <c r="P72" i="9"/>
  <c r="Q72" i="9" s="1"/>
  <c r="P73" i="9"/>
  <c r="Q73" i="9"/>
  <c r="V2" i="9"/>
  <c r="W2" i="9" s="1"/>
  <c r="S2" i="9"/>
  <c r="T2" i="9" s="1"/>
  <c r="P2" i="9"/>
  <c r="Q2" i="9" s="1"/>
  <c r="M3" i="9"/>
  <c r="N3" i="9" s="1"/>
  <c r="M4" i="9"/>
  <c r="N4" i="9" s="1"/>
  <c r="M5" i="9"/>
  <c r="N5" i="9"/>
  <c r="M6" i="9"/>
  <c r="N6" i="9" s="1"/>
  <c r="M7" i="9"/>
  <c r="N7" i="9" s="1"/>
  <c r="M8" i="9"/>
  <c r="N8" i="9" s="1"/>
  <c r="M9" i="9"/>
  <c r="N9" i="9"/>
  <c r="M10" i="9"/>
  <c r="N10" i="9" s="1"/>
  <c r="M11" i="9"/>
  <c r="N11" i="9" s="1"/>
  <c r="M12" i="9"/>
  <c r="N12" i="9"/>
  <c r="M13" i="9"/>
  <c r="N13" i="9" s="1"/>
  <c r="M14" i="9"/>
  <c r="N14" i="9" s="1"/>
  <c r="M15" i="9"/>
  <c r="N15" i="9" s="1"/>
  <c r="M16" i="9"/>
  <c r="N16" i="9" s="1"/>
  <c r="M17" i="9"/>
  <c r="N17" i="9"/>
  <c r="M18" i="9"/>
  <c r="N18" i="9" s="1"/>
  <c r="M19" i="9"/>
  <c r="N19" i="9" s="1"/>
  <c r="M20" i="9"/>
  <c r="N20" i="9"/>
  <c r="M21" i="9"/>
  <c r="N21" i="9" s="1"/>
  <c r="M22" i="9"/>
  <c r="N22" i="9" s="1"/>
  <c r="M23" i="9"/>
  <c r="N23" i="9" s="1"/>
  <c r="M24" i="9"/>
  <c r="N24" i="9" s="1"/>
  <c r="M25" i="9"/>
  <c r="N25" i="9" s="1"/>
  <c r="M26" i="9"/>
  <c r="N26" i="9" s="1"/>
  <c r="M27" i="9"/>
  <c r="N27" i="9" s="1"/>
  <c r="M28" i="9"/>
  <c r="N28" i="9" s="1"/>
  <c r="M29" i="9"/>
  <c r="N29" i="9" s="1"/>
  <c r="M30" i="9"/>
  <c r="N30" i="9" s="1"/>
  <c r="M31" i="9"/>
  <c r="N31" i="9" s="1"/>
  <c r="M32" i="9"/>
  <c r="N32" i="9"/>
  <c r="M33" i="9"/>
  <c r="N33" i="9" s="1"/>
  <c r="M34" i="9"/>
  <c r="N34" i="9" s="1"/>
  <c r="M35" i="9"/>
  <c r="N35" i="9" s="1"/>
  <c r="M36" i="9"/>
  <c r="N36" i="9"/>
  <c r="M37" i="9"/>
  <c r="N37" i="9"/>
  <c r="M38" i="9"/>
  <c r="N38" i="9" s="1"/>
  <c r="M39" i="9"/>
  <c r="N39" i="9" s="1"/>
  <c r="M40" i="9"/>
  <c r="N40" i="9" s="1"/>
  <c r="M41" i="9"/>
  <c r="N41" i="9"/>
  <c r="M42" i="9"/>
  <c r="N42" i="9" s="1"/>
  <c r="M43" i="9"/>
  <c r="N43" i="9" s="1"/>
  <c r="M44" i="9"/>
  <c r="N44" i="9"/>
  <c r="M45" i="9"/>
  <c r="N45" i="9" s="1"/>
  <c r="M46" i="9"/>
  <c r="N46" i="9" s="1"/>
  <c r="M47" i="9"/>
  <c r="N47" i="9" s="1"/>
  <c r="M48" i="9"/>
  <c r="N48" i="9"/>
  <c r="M49" i="9"/>
  <c r="N49" i="9"/>
  <c r="M50" i="9"/>
  <c r="N50" i="9" s="1"/>
  <c r="M51" i="9"/>
  <c r="N51" i="9" s="1"/>
  <c r="M52" i="9"/>
  <c r="N52" i="9"/>
  <c r="M53" i="9"/>
  <c r="N53" i="9"/>
  <c r="M54" i="9"/>
  <c r="N54" i="9" s="1"/>
  <c r="M55" i="9"/>
  <c r="N55" i="9" s="1"/>
  <c r="M56" i="9"/>
  <c r="N56" i="9" s="1"/>
  <c r="M57" i="9"/>
  <c r="N57" i="9" s="1"/>
  <c r="M58" i="9"/>
  <c r="N58" i="9" s="1"/>
  <c r="M59" i="9"/>
  <c r="N59" i="9" s="1"/>
  <c r="M60" i="9"/>
  <c r="N60" i="9" s="1"/>
  <c r="M61" i="9"/>
  <c r="N61" i="9" s="1"/>
  <c r="M62" i="9"/>
  <c r="N62" i="9" s="1"/>
  <c r="M63" i="9"/>
  <c r="N63" i="9" s="1"/>
  <c r="M64" i="9"/>
  <c r="N64" i="9"/>
  <c r="M65" i="9"/>
  <c r="N65" i="9"/>
  <c r="M66" i="9"/>
  <c r="N66" i="9" s="1"/>
  <c r="M67" i="9"/>
  <c r="N67" i="9" s="1"/>
  <c r="M68" i="9"/>
  <c r="N68" i="9" s="1"/>
  <c r="M69" i="9"/>
  <c r="N69" i="9"/>
  <c r="M70" i="9"/>
  <c r="N70" i="9" s="1"/>
  <c r="M71" i="9"/>
  <c r="N71" i="9" s="1"/>
  <c r="M72" i="9"/>
  <c r="N72" i="9" s="1"/>
  <c r="M73" i="9"/>
  <c r="N73" i="9"/>
  <c r="M2" i="9"/>
  <c r="N2" i="9" s="1"/>
  <c r="J3" i="9"/>
  <c r="K3" i="9"/>
  <c r="J4" i="9"/>
  <c r="K4" i="9"/>
  <c r="J5" i="9"/>
  <c r="K5" i="9"/>
  <c r="J6" i="9"/>
  <c r="K6" i="9" s="1"/>
  <c r="J7" i="9"/>
  <c r="K7" i="9" s="1"/>
  <c r="J8" i="9"/>
  <c r="K8" i="9"/>
  <c r="J9" i="9"/>
  <c r="K9" i="9" s="1"/>
  <c r="J10" i="9"/>
  <c r="K10" i="9" s="1"/>
  <c r="J11" i="9"/>
  <c r="K11" i="9" s="1"/>
  <c r="J12" i="9"/>
  <c r="K12" i="9" s="1"/>
  <c r="J13" i="9"/>
  <c r="K13" i="9"/>
  <c r="J14" i="9"/>
  <c r="K14" i="9" s="1"/>
  <c r="J15" i="9"/>
  <c r="K15" i="9" s="1"/>
  <c r="J16" i="9"/>
  <c r="K16" i="9"/>
  <c r="J17" i="9"/>
  <c r="K17" i="9" s="1"/>
  <c r="J18" i="9"/>
  <c r="K18" i="9" s="1"/>
  <c r="J19" i="9"/>
  <c r="K19" i="9"/>
  <c r="J20" i="9"/>
  <c r="K20" i="9" s="1"/>
  <c r="J21" i="9"/>
  <c r="K21" i="9"/>
  <c r="J22" i="9"/>
  <c r="K22" i="9" s="1"/>
  <c r="J23" i="9"/>
  <c r="K23" i="9" s="1"/>
  <c r="J24" i="9"/>
  <c r="K24" i="9"/>
  <c r="J25" i="9"/>
  <c r="K25" i="9" s="1"/>
  <c r="J26" i="9"/>
  <c r="K26" i="9" s="1"/>
  <c r="J27" i="9"/>
  <c r="K27" i="9" s="1"/>
  <c r="J28" i="9"/>
  <c r="K28" i="9"/>
  <c r="J29" i="9"/>
  <c r="K29" i="9" s="1"/>
  <c r="J30" i="9"/>
  <c r="K30" i="9" s="1"/>
  <c r="J31" i="9"/>
  <c r="K31" i="9"/>
  <c r="J32" i="9"/>
  <c r="K32" i="9" s="1"/>
  <c r="J33" i="9"/>
  <c r="K33" i="9" s="1"/>
  <c r="J34" i="9"/>
  <c r="K34" i="9" s="1"/>
  <c r="J35" i="9"/>
  <c r="K35" i="9"/>
  <c r="J36" i="9"/>
  <c r="K36" i="9"/>
  <c r="J37" i="9"/>
  <c r="K37" i="9" s="1"/>
  <c r="J38" i="9"/>
  <c r="K38" i="9" s="1"/>
  <c r="J39" i="9"/>
  <c r="K39" i="9"/>
  <c r="J40" i="9"/>
  <c r="K40" i="9" s="1"/>
  <c r="J41" i="9"/>
  <c r="K41" i="9" s="1"/>
  <c r="J42" i="9"/>
  <c r="K42" i="9" s="1"/>
  <c r="J43" i="9"/>
  <c r="K43" i="9" s="1"/>
  <c r="J44" i="9"/>
  <c r="K44" i="9"/>
  <c r="J45" i="9"/>
  <c r="K45" i="9"/>
  <c r="J46" i="9"/>
  <c r="K46" i="9" s="1"/>
  <c r="J47" i="9"/>
  <c r="K47" i="9"/>
  <c r="J48" i="9"/>
  <c r="K48" i="9" s="1"/>
  <c r="J49" i="9"/>
  <c r="K49" i="9"/>
  <c r="J50" i="9"/>
  <c r="K50" i="9" s="1"/>
  <c r="J51" i="9"/>
  <c r="K51" i="9" s="1"/>
  <c r="J52" i="9"/>
  <c r="K52" i="9" s="1"/>
  <c r="J53" i="9"/>
  <c r="K53" i="9" s="1"/>
  <c r="J54" i="9"/>
  <c r="K54" i="9" s="1"/>
  <c r="J55" i="9"/>
  <c r="K55" i="9"/>
  <c r="J56" i="9"/>
  <c r="K56" i="9" s="1"/>
  <c r="J57" i="9"/>
  <c r="K57" i="9"/>
  <c r="J58" i="9"/>
  <c r="K58" i="9" s="1"/>
  <c r="J59" i="9"/>
  <c r="K59" i="9"/>
  <c r="J60" i="9"/>
  <c r="K60" i="9" s="1"/>
  <c r="J61" i="9"/>
  <c r="K61" i="9" s="1"/>
  <c r="J62" i="9"/>
  <c r="K62" i="9" s="1"/>
  <c r="J63" i="9"/>
  <c r="K63" i="9"/>
  <c r="J64" i="9"/>
  <c r="K64" i="9" s="1"/>
  <c r="J65" i="9"/>
  <c r="K65" i="9"/>
  <c r="J66" i="9"/>
  <c r="K66" i="9" s="1"/>
  <c r="J67" i="9"/>
  <c r="K67" i="9"/>
  <c r="J68" i="9"/>
  <c r="K68" i="9" s="1"/>
  <c r="J69" i="9"/>
  <c r="K69" i="9" s="1"/>
  <c r="J70" i="9"/>
  <c r="K70" i="9" s="1"/>
  <c r="J71" i="9"/>
  <c r="K71" i="9"/>
  <c r="J72" i="9"/>
  <c r="K72" i="9"/>
  <c r="J73" i="9"/>
  <c r="K73" i="9" s="1"/>
  <c r="J2" i="9"/>
  <c r="K2" i="9" s="1"/>
  <c r="AK3" i="8" l="1"/>
  <c r="AL3" i="8" s="1"/>
  <c r="AK4" i="8"/>
  <c r="AL4" i="8"/>
  <c r="AK5" i="8"/>
  <c r="AL5" i="8" s="1"/>
  <c r="AK6" i="8"/>
  <c r="AL6" i="8" s="1"/>
  <c r="AK7" i="8"/>
  <c r="AL7" i="8"/>
  <c r="AK8" i="8"/>
  <c r="AL8" i="8"/>
  <c r="AK9" i="8"/>
  <c r="AL9" i="8"/>
  <c r="AK10" i="8"/>
  <c r="AL10" i="8" s="1"/>
  <c r="AK11" i="8"/>
  <c r="AL11" i="8" s="1"/>
  <c r="AK12" i="8"/>
  <c r="AL12" i="8" s="1"/>
  <c r="AK13" i="8"/>
  <c r="AL13" i="8"/>
  <c r="AK14" i="8"/>
  <c r="AL14" i="8" s="1"/>
  <c r="AK15" i="8"/>
  <c r="AL15" i="8"/>
  <c r="AK16" i="8"/>
  <c r="AL16" i="8"/>
  <c r="AK17" i="8"/>
  <c r="AL17" i="8"/>
  <c r="AK18" i="8"/>
  <c r="AL18" i="8" s="1"/>
  <c r="AK19" i="8"/>
  <c r="AL19" i="8" s="1"/>
  <c r="AK20" i="8"/>
  <c r="AL20" i="8" s="1"/>
  <c r="AK21" i="8"/>
  <c r="AL21" i="8" s="1"/>
  <c r="AK22" i="8"/>
  <c r="AL22" i="8" s="1"/>
  <c r="AK23" i="8"/>
  <c r="AL23" i="8"/>
  <c r="AK24" i="8"/>
  <c r="AL24" i="8"/>
  <c r="AK25" i="8"/>
  <c r="AL25" i="8"/>
  <c r="AK26" i="8"/>
  <c r="AL26" i="8" s="1"/>
  <c r="AK27" i="8"/>
  <c r="AL27" i="8"/>
  <c r="AK28" i="8"/>
  <c r="AL28" i="8" s="1"/>
  <c r="AK29" i="8"/>
  <c r="AL29" i="8" s="1"/>
  <c r="AK30" i="8"/>
  <c r="AL30" i="8" s="1"/>
  <c r="AK31" i="8"/>
  <c r="AL31" i="8"/>
  <c r="AK32" i="8"/>
  <c r="AL32" i="8"/>
  <c r="AK33" i="8"/>
  <c r="AL33" i="8"/>
  <c r="AK34" i="8"/>
  <c r="AL34" i="8" s="1"/>
  <c r="AK35" i="8"/>
  <c r="AL35" i="8" s="1"/>
  <c r="AK36" i="8"/>
  <c r="AL36" i="8"/>
  <c r="AK37" i="8"/>
  <c r="AL37" i="8" s="1"/>
  <c r="AK38" i="8"/>
  <c r="AL38" i="8" s="1"/>
  <c r="AK39" i="8"/>
  <c r="AL39" i="8"/>
  <c r="AK40" i="8"/>
  <c r="AL40" i="8"/>
  <c r="AK41" i="8"/>
  <c r="AL41" i="8"/>
  <c r="AK42" i="8"/>
  <c r="AL42" i="8" s="1"/>
  <c r="AK43" i="8"/>
  <c r="AL43" i="8" s="1"/>
  <c r="AK44" i="8"/>
  <c r="AL44" i="8" s="1"/>
  <c r="AK45" i="8"/>
  <c r="AL45" i="8"/>
  <c r="AK46" i="8"/>
  <c r="AL46" i="8" s="1"/>
  <c r="AK47" i="8"/>
  <c r="AL47" i="8"/>
  <c r="AK48" i="8"/>
  <c r="AL48" i="8"/>
  <c r="AK49" i="8"/>
  <c r="AL49" i="8"/>
  <c r="AK50" i="8"/>
  <c r="AL50" i="8" s="1"/>
  <c r="AK51" i="8"/>
  <c r="AL51" i="8" s="1"/>
  <c r="AK52" i="8"/>
  <c r="AL52" i="8" s="1"/>
  <c r="AK53" i="8"/>
  <c r="AL53" i="8" s="1"/>
  <c r="AK54" i="8"/>
  <c r="AL54" i="8" s="1"/>
  <c r="AK2" i="8"/>
  <c r="AL2" i="8" s="1"/>
  <c r="AH3" i="8"/>
  <c r="AI3" i="8" s="1"/>
  <c r="AH4" i="8"/>
  <c r="AI4" i="8" s="1"/>
  <c r="AH5" i="8"/>
  <c r="AI5" i="8" s="1"/>
  <c r="AH6" i="8"/>
  <c r="AI6" i="8"/>
  <c r="AH7" i="8"/>
  <c r="AI7" i="8" s="1"/>
  <c r="AH8" i="8"/>
  <c r="AI8" i="8"/>
  <c r="AH9" i="8"/>
  <c r="AI9" i="8" s="1"/>
  <c r="AH10" i="8"/>
  <c r="AI10" i="8"/>
  <c r="AH11" i="8"/>
  <c r="AI11" i="8" s="1"/>
  <c r="AH12" i="8"/>
  <c r="AI12" i="8"/>
  <c r="AH13" i="8"/>
  <c r="AI13" i="8" s="1"/>
  <c r="AH14" i="8"/>
  <c r="AI14" i="8"/>
  <c r="AH15" i="8"/>
  <c r="AI15" i="8" s="1"/>
  <c r="AH16" i="8"/>
  <c r="AI16" i="8" s="1"/>
  <c r="AH17" i="8"/>
  <c r="AI17" i="8" s="1"/>
  <c r="AH18" i="8"/>
  <c r="AI18" i="8"/>
  <c r="AH19" i="8"/>
  <c r="AI19" i="8" s="1"/>
  <c r="AH20" i="8"/>
  <c r="AI20" i="8" s="1"/>
  <c r="AH21" i="8"/>
  <c r="AI21" i="8" s="1"/>
  <c r="AH22" i="8"/>
  <c r="AI22" i="8"/>
  <c r="AH23" i="8"/>
  <c r="AI23" i="8" s="1"/>
  <c r="AH24" i="8"/>
  <c r="AI24" i="8"/>
  <c r="AH25" i="8"/>
  <c r="AI25" i="8" s="1"/>
  <c r="AH26" i="8"/>
  <c r="AI26" i="8"/>
  <c r="AH27" i="8"/>
  <c r="AI27" i="8" s="1"/>
  <c r="AH28" i="8"/>
  <c r="AI28" i="8"/>
  <c r="AH29" i="8"/>
  <c r="AI29" i="8" s="1"/>
  <c r="AH30" i="8"/>
  <c r="AI30" i="8"/>
  <c r="AH31" i="8"/>
  <c r="AI31" i="8" s="1"/>
  <c r="AH32" i="8"/>
  <c r="AI32" i="8" s="1"/>
  <c r="AH33" i="8"/>
  <c r="AI33" i="8" s="1"/>
  <c r="AH34" i="8"/>
  <c r="AI34" i="8"/>
  <c r="AH35" i="8"/>
  <c r="AI35" i="8" s="1"/>
  <c r="AH36" i="8"/>
  <c r="AI36" i="8" s="1"/>
  <c r="AH37" i="8"/>
  <c r="AI37" i="8" s="1"/>
  <c r="AH38" i="8"/>
  <c r="AI38" i="8"/>
  <c r="AH39" i="8"/>
  <c r="AI39" i="8" s="1"/>
  <c r="AH40" i="8"/>
  <c r="AI40" i="8"/>
  <c r="AH41" i="8"/>
  <c r="AI41" i="8" s="1"/>
  <c r="AH42" i="8"/>
  <c r="AI42" i="8"/>
  <c r="AH43" i="8"/>
  <c r="AI43" i="8" s="1"/>
  <c r="AH44" i="8"/>
  <c r="AI44" i="8"/>
  <c r="AH45" i="8"/>
  <c r="AI45" i="8" s="1"/>
  <c r="AH46" i="8"/>
  <c r="AI46" i="8"/>
  <c r="AH47" i="8"/>
  <c r="AI47" i="8" s="1"/>
  <c r="AH48" i="8"/>
  <c r="AI48" i="8" s="1"/>
  <c r="AH49" i="8"/>
  <c r="AI49" i="8" s="1"/>
  <c r="AH50" i="8"/>
  <c r="AI50" i="8"/>
  <c r="AH51" i="8"/>
  <c r="AI51" i="8" s="1"/>
  <c r="AH52" i="8"/>
  <c r="AI52" i="8" s="1"/>
  <c r="AH53" i="8"/>
  <c r="AI53" i="8" s="1"/>
  <c r="AH54" i="8"/>
  <c r="AI54" i="8"/>
  <c r="AE54" i="8"/>
  <c r="AF54" i="8" s="1"/>
  <c r="AE53" i="8"/>
  <c r="AF53" i="8" s="1"/>
  <c r="AE52" i="8"/>
  <c r="AF52" i="8" s="1"/>
  <c r="AF51" i="8"/>
  <c r="AE51" i="8"/>
  <c r="AE50" i="8"/>
  <c r="AF50" i="8" s="1"/>
  <c r="AE49" i="8"/>
  <c r="AF49" i="8" s="1"/>
  <c r="AE48" i="8"/>
  <c r="AF48" i="8" s="1"/>
  <c r="AE47" i="8"/>
  <c r="AF47" i="8" s="1"/>
  <c r="AE46" i="8"/>
  <c r="AF46" i="8" s="1"/>
  <c r="AE45" i="8"/>
  <c r="AF45" i="8" s="1"/>
  <c r="AE44" i="8"/>
  <c r="AF44" i="8" s="1"/>
  <c r="AF43" i="8"/>
  <c r="AE43" i="8"/>
  <c r="AE42" i="8"/>
  <c r="AF42" i="8" s="1"/>
  <c r="AE41" i="8"/>
  <c r="AF41" i="8" s="1"/>
  <c r="AE40" i="8"/>
  <c r="AF40" i="8" s="1"/>
  <c r="AE39" i="8"/>
  <c r="AF39" i="8" s="1"/>
  <c r="AE38" i="8"/>
  <c r="AF38" i="8" s="1"/>
  <c r="AE37" i="8"/>
  <c r="AF37" i="8" s="1"/>
  <c r="AE36" i="8"/>
  <c r="AF36" i="8" s="1"/>
  <c r="AF35" i="8"/>
  <c r="AE35" i="8"/>
  <c r="AE34" i="8"/>
  <c r="AF34" i="8" s="1"/>
  <c r="AE33" i="8"/>
  <c r="AF33" i="8" s="1"/>
  <c r="AE32" i="8"/>
  <c r="AF32" i="8" s="1"/>
  <c r="AE31" i="8"/>
  <c r="AF31" i="8" s="1"/>
  <c r="AE30" i="8"/>
  <c r="AF30" i="8" s="1"/>
  <c r="AE29" i="8"/>
  <c r="AF29" i="8" s="1"/>
  <c r="AE28" i="8"/>
  <c r="AF28" i="8" s="1"/>
  <c r="AE27" i="8"/>
  <c r="AF27" i="8" s="1"/>
  <c r="AE26" i="8"/>
  <c r="AF26" i="8" s="1"/>
  <c r="AE25" i="8"/>
  <c r="AF25" i="8" s="1"/>
  <c r="AE24" i="8"/>
  <c r="AF24" i="8" s="1"/>
  <c r="AE23" i="8"/>
  <c r="AF23" i="8" s="1"/>
  <c r="AE22" i="8"/>
  <c r="AF22" i="8" s="1"/>
  <c r="AE21" i="8"/>
  <c r="AF21" i="8" s="1"/>
  <c r="AE20" i="8"/>
  <c r="AF20" i="8" s="1"/>
  <c r="AF19" i="8"/>
  <c r="AE19" i="8"/>
  <c r="AE18" i="8"/>
  <c r="AF18" i="8" s="1"/>
  <c r="AE17" i="8"/>
  <c r="AF17" i="8" s="1"/>
  <c r="AE16" i="8"/>
  <c r="AF16" i="8" s="1"/>
  <c r="AE15" i="8"/>
  <c r="AF15" i="8" s="1"/>
  <c r="AE14" i="8"/>
  <c r="AF14" i="8" s="1"/>
  <c r="AE13" i="8"/>
  <c r="AF13" i="8" s="1"/>
  <c r="AE12" i="8"/>
  <c r="AF12" i="8" s="1"/>
  <c r="AF11" i="8"/>
  <c r="AE11" i="8"/>
  <c r="AE10" i="8"/>
  <c r="AF10" i="8" s="1"/>
  <c r="AE9" i="8"/>
  <c r="AF9" i="8" s="1"/>
  <c r="AE8" i="8"/>
  <c r="AF8" i="8" s="1"/>
  <c r="AE7" i="8"/>
  <c r="AF7" i="8" s="1"/>
  <c r="AE6" i="8"/>
  <c r="AF6" i="8" s="1"/>
  <c r="AE5" i="8"/>
  <c r="AF5" i="8" s="1"/>
  <c r="AE4" i="8"/>
  <c r="AF4" i="8" s="1"/>
  <c r="AF3" i="8"/>
  <c r="AE3" i="8"/>
  <c r="AH2" i="8"/>
  <c r="AI2" i="8" s="1"/>
  <c r="AE2" i="8"/>
  <c r="AF2" i="8" s="1"/>
  <c r="AK3" i="3"/>
  <c r="AL3" i="3" s="1"/>
  <c r="AK4" i="3"/>
  <c r="AL4" i="3"/>
  <c r="AK5" i="3"/>
  <c r="AL5" i="3"/>
  <c r="AK6" i="3"/>
  <c r="AL6" i="3" s="1"/>
  <c r="AK7" i="3"/>
  <c r="AL7" i="3" s="1"/>
  <c r="AK8" i="3"/>
  <c r="AL8" i="3"/>
  <c r="AK9" i="3"/>
  <c r="AL9" i="3"/>
  <c r="AK10" i="3"/>
  <c r="AL10" i="3" s="1"/>
  <c r="AK11" i="3"/>
  <c r="AL11" i="3" s="1"/>
  <c r="AK12" i="3"/>
  <c r="AL12" i="3"/>
  <c r="AK13" i="3"/>
  <c r="AL13" i="3"/>
  <c r="AK14" i="3"/>
  <c r="AL14" i="3" s="1"/>
  <c r="AK15" i="3"/>
  <c r="AL15" i="3" s="1"/>
  <c r="AK16" i="3"/>
  <c r="AL16" i="3"/>
  <c r="AK17" i="3"/>
  <c r="AL17" i="3"/>
  <c r="AK18" i="3"/>
  <c r="AL18" i="3" s="1"/>
  <c r="AK19" i="3"/>
  <c r="AL19" i="3" s="1"/>
  <c r="AK20" i="3"/>
  <c r="AL20" i="3"/>
  <c r="AK21" i="3"/>
  <c r="AL21" i="3"/>
  <c r="AK22" i="3"/>
  <c r="AL22" i="3" s="1"/>
  <c r="AK23" i="3"/>
  <c r="AL23" i="3" s="1"/>
  <c r="AK24" i="3"/>
  <c r="AL24" i="3"/>
  <c r="AK25" i="3"/>
  <c r="AL25" i="3"/>
  <c r="AK26" i="3"/>
  <c r="AL26" i="3" s="1"/>
  <c r="AK27" i="3"/>
  <c r="AL27" i="3" s="1"/>
  <c r="AK28" i="3"/>
  <c r="AL28" i="3"/>
  <c r="AK29" i="3"/>
  <c r="AL29" i="3"/>
  <c r="AK30" i="3"/>
  <c r="AL30" i="3" s="1"/>
  <c r="AK31" i="3"/>
  <c r="AL31" i="3" s="1"/>
  <c r="AK32" i="3"/>
  <c r="AL32" i="3" s="1"/>
  <c r="AK33" i="3"/>
  <c r="AL33" i="3"/>
  <c r="AK34" i="3"/>
  <c r="AL34" i="3" s="1"/>
  <c r="AK35" i="3"/>
  <c r="AL35" i="3" s="1"/>
  <c r="AK36" i="3"/>
  <c r="AL36" i="3"/>
  <c r="AK37" i="3"/>
  <c r="AL37" i="3" s="1"/>
  <c r="AK38" i="3"/>
  <c r="AL38" i="3" s="1"/>
  <c r="AK39" i="3"/>
  <c r="AL39" i="3" s="1"/>
  <c r="AK40" i="3"/>
  <c r="AL40" i="3"/>
  <c r="AK41" i="3"/>
  <c r="AL41" i="3"/>
  <c r="AK42" i="3"/>
  <c r="AL42" i="3" s="1"/>
  <c r="AK43" i="3"/>
  <c r="AL43" i="3" s="1"/>
  <c r="AK44" i="3"/>
  <c r="AL44" i="3"/>
  <c r="AK45" i="3"/>
  <c r="AL45" i="3"/>
  <c r="AK46" i="3"/>
  <c r="AL46" i="3" s="1"/>
  <c r="AK47" i="3"/>
  <c r="AL47" i="3" s="1"/>
  <c r="AK48" i="3"/>
  <c r="AL48" i="3" s="1"/>
  <c r="AK49" i="3"/>
  <c r="AL49" i="3"/>
  <c r="AK50" i="3"/>
  <c r="AL50" i="3" s="1"/>
  <c r="AK51" i="3"/>
  <c r="AL51" i="3" s="1"/>
  <c r="AK52" i="3"/>
  <c r="AL52" i="3"/>
  <c r="AK53" i="3"/>
  <c r="AL53" i="3" s="1"/>
  <c r="AK54" i="3"/>
  <c r="AL54" i="3" s="1"/>
  <c r="AK55" i="3"/>
  <c r="AL55" i="3" s="1"/>
  <c r="AK56" i="3"/>
  <c r="AL56" i="3"/>
  <c r="AK57" i="3"/>
  <c r="AL57" i="3"/>
  <c r="AK58" i="3"/>
  <c r="AL58" i="3" s="1"/>
  <c r="AK59" i="3"/>
  <c r="AL59" i="3" s="1"/>
  <c r="AK60" i="3"/>
  <c r="AL60" i="3"/>
  <c r="AK61" i="3"/>
  <c r="AL61" i="3"/>
  <c r="AK62" i="3"/>
  <c r="AL62" i="3" s="1"/>
  <c r="AK63" i="3"/>
  <c r="AL63" i="3" s="1"/>
  <c r="AK64" i="3"/>
  <c r="AL64" i="3" s="1"/>
  <c r="AK65" i="3"/>
  <c r="AL65" i="3"/>
  <c r="AK66" i="3"/>
  <c r="AL66" i="3" s="1"/>
  <c r="AK67" i="3"/>
  <c r="AL67" i="3" s="1"/>
  <c r="AK68" i="3"/>
  <c r="AL68" i="3"/>
  <c r="AK69" i="3"/>
  <c r="AL69" i="3" s="1"/>
  <c r="AK70" i="3"/>
  <c r="AL70" i="3" s="1"/>
  <c r="AK71" i="3"/>
  <c r="AL71" i="3" s="1"/>
  <c r="AK72" i="3"/>
  <c r="AL72" i="3"/>
  <c r="AK73" i="3"/>
  <c r="AL73" i="3"/>
  <c r="AK74" i="3"/>
  <c r="AL74" i="3" s="1"/>
  <c r="AK75" i="3"/>
  <c r="AL75" i="3" s="1"/>
  <c r="AK76" i="3"/>
  <c r="AL76" i="3"/>
  <c r="AK77" i="3"/>
  <c r="AL77" i="3"/>
  <c r="AK78" i="3"/>
  <c r="AL78" i="3" s="1"/>
  <c r="AH3" i="3"/>
  <c r="AI3" i="3" s="1"/>
  <c r="AH4" i="3"/>
  <c r="AI4" i="3" s="1"/>
  <c r="AH5" i="3"/>
  <c r="AI5" i="3"/>
  <c r="AH6" i="3"/>
  <c r="AI6" i="3" s="1"/>
  <c r="AH7" i="3"/>
  <c r="AI7" i="3" s="1"/>
  <c r="AH8" i="3"/>
  <c r="AI8" i="3"/>
  <c r="AH9" i="3"/>
  <c r="AI9" i="3" s="1"/>
  <c r="AH10" i="3"/>
  <c r="AI10" i="3" s="1"/>
  <c r="AH11" i="3"/>
  <c r="AI11" i="3" s="1"/>
  <c r="AH12" i="3"/>
  <c r="AI12" i="3"/>
  <c r="AH13" i="3"/>
  <c r="AI13" i="3"/>
  <c r="AH14" i="3"/>
  <c r="AI14" i="3" s="1"/>
  <c r="AH15" i="3"/>
  <c r="AI15" i="3" s="1"/>
  <c r="AH16" i="3"/>
  <c r="AI16" i="3"/>
  <c r="AH17" i="3"/>
  <c r="AI17" i="3"/>
  <c r="AH18" i="3"/>
  <c r="AI18" i="3" s="1"/>
  <c r="AH19" i="3"/>
  <c r="AI19" i="3" s="1"/>
  <c r="AH20" i="3"/>
  <c r="AI20" i="3" s="1"/>
  <c r="AH21" i="3"/>
  <c r="AI21" i="3"/>
  <c r="AH22" i="3"/>
  <c r="AI22" i="3" s="1"/>
  <c r="AH23" i="3"/>
  <c r="AI23" i="3" s="1"/>
  <c r="AH24" i="3"/>
  <c r="AI24" i="3"/>
  <c r="AH25" i="3"/>
  <c r="AI25" i="3" s="1"/>
  <c r="AH26" i="3"/>
  <c r="AI26" i="3" s="1"/>
  <c r="AH27" i="3"/>
  <c r="AI27" i="3" s="1"/>
  <c r="AH28" i="3"/>
  <c r="AI28" i="3"/>
  <c r="AH29" i="3"/>
  <c r="AI29" i="3"/>
  <c r="AH30" i="3"/>
  <c r="AI30" i="3" s="1"/>
  <c r="AH31" i="3"/>
  <c r="AI31" i="3" s="1"/>
  <c r="AH32" i="3"/>
  <c r="AI32" i="3"/>
  <c r="AH33" i="3"/>
  <c r="AI33" i="3"/>
  <c r="AH34" i="3"/>
  <c r="AI34" i="3" s="1"/>
  <c r="AH35" i="3"/>
  <c r="AI35" i="3" s="1"/>
  <c r="AH36" i="3"/>
  <c r="AI36" i="3" s="1"/>
  <c r="AH37" i="3"/>
  <c r="AI37" i="3"/>
  <c r="AH38" i="3"/>
  <c r="AI38" i="3" s="1"/>
  <c r="AH39" i="3"/>
  <c r="AI39" i="3" s="1"/>
  <c r="AH40" i="3"/>
  <c r="AI40" i="3"/>
  <c r="AH41" i="3"/>
  <c r="AI41" i="3" s="1"/>
  <c r="AH42" i="3"/>
  <c r="AI42" i="3" s="1"/>
  <c r="AH43" i="3"/>
  <c r="AI43" i="3" s="1"/>
  <c r="AH44" i="3"/>
  <c r="AI44" i="3"/>
  <c r="AH45" i="3"/>
  <c r="AI45" i="3"/>
  <c r="AH46" i="3"/>
  <c r="AI46" i="3" s="1"/>
  <c r="AH47" i="3"/>
  <c r="AI47" i="3" s="1"/>
  <c r="AH48" i="3"/>
  <c r="AI48" i="3"/>
  <c r="AH49" i="3"/>
  <c r="AI49" i="3"/>
  <c r="AH50" i="3"/>
  <c r="AI50" i="3" s="1"/>
  <c r="AH51" i="3"/>
  <c r="AI51" i="3" s="1"/>
  <c r="AH52" i="3"/>
  <c r="AI52" i="3" s="1"/>
  <c r="AH53" i="3"/>
  <c r="AI53" i="3"/>
  <c r="AH54" i="3"/>
  <c r="AI54" i="3" s="1"/>
  <c r="AH55" i="3"/>
  <c r="AI55" i="3" s="1"/>
  <c r="AH56" i="3"/>
  <c r="AI56" i="3"/>
  <c r="AH57" i="3"/>
  <c r="AI57" i="3" s="1"/>
  <c r="AH58" i="3"/>
  <c r="AI58" i="3" s="1"/>
  <c r="AH59" i="3"/>
  <c r="AI59" i="3" s="1"/>
  <c r="AH60" i="3"/>
  <c r="AI60" i="3"/>
  <c r="AH61" i="3"/>
  <c r="AI61" i="3"/>
  <c r="AH62" i="3"/>
  <c r="AI62" i="3" s="1"/>
  <c r="AH63" i="3"/>
  <c r="AI63" i="3" s="1"/>
  <c r="AH64" i="3"/>
  <c r="AI64" i="3"/>
  <c r="AH65" i="3"/>
  <c r="AI65" i="3"/>
  <c r="AH66" i="3"/>
  <c r="AI66" i="3" s="1"/>
  <c r="AH67" i="3"/>
  <c r="AI67" i="3" s="1"/>
  <c r="AH68" i="3"/>
  <c r="AI68" i="3" s="1"/>
  <c r="AH69" i="3"/>
  <c r="AI69" i="3"/>
  <c r="AH70" i="3"/>
  <c r="AI70" i="3" s="1"/>
  <c r="AH71" i="3"/>
  <c r="AI71" i="3" s="1"/>
  <c r="AH72" i="3"/>
  <c r="AI72" i="3"/>
  <c r="AH73" i="3"/>
  <c r="AI73" i="3" s="1"/>
  <c r="AH74" i="3"/>
  <c r="AI74" i="3" s="1"/>
  <c r="AH75" i="3"/>
  <c r="AI75" i="3" s="1"/>
  <c r="AH76" i="3"/>
  <c r="AI76" i="3"/>
  <c r="AH77" i="3"/>
  <c r="AI77" i="3"/>
  <c r="AH78" i="3"/>
  <c r="AI78" i="3" s="1"/>
  <c r="AK2" i="3"/>
  <c r="AL2" i="3" s="1"/>
  <c r="AB3" i="8"/>
  <c r="AC3" i="8" s="1"/>
  <c r="AB4" i="8"/>
  <c r="AC4" i="8" s="1"/>
  <c r="AB5" i="8"/>
  <c r="AC5" i="8" s="1"/>
  <c r="AB6" i="8"/>
  <c r="AC6" i="8" s="1"/>
  <c r="AB7" i="8"/>
  <c r="AC7" i="8" s="1"/>
  <c r="AB8" i="8"/>
  <c r="AC8" i="8" s="1"/>
  <c r="AB9" i="8"/>
  <c r="AC9" i="8" s="1"/>
  <c r="AB10" i="8"/>
  <c r="AC10" i="8" s="1"/>
  <c r="AB11" i="8"/>
  <c r="AC11" i="8" s="1"/>
  <c r="AB12" i="8"/>
  <c r="AC12" i="8" s="1"/>
  <c r="AB13" i="8"/>
  <c r="AC13" i="8"/>
  <c r="AB14" i="8"/>
  <c r="AC14" i="8" s="1"/>
  <c r="AB15" i="8"/>
  <c r="AC15" i="8" s="1"/>
  <c r="AB16" i="8"/>
  <c r="AC16" i="8" s="1"/>
  <c r="AB17" i="8"/>
  <c r="AC17" i="8" s="1"/>
  <c r="AB18" i="8"/>
  <c r="AC18" i="8"/>
  <c r="AB19" i="8"/>
  <c r="AC19" i="8" s="1"/>
  <c r="AB20" i="8"/>
  <c r="AC20" i="8" s="1"/>
  <c r="AB21" i="8"/>
  <c r="AC21" i="8" s="1"/>
  <c r="AB22" i="8"/>
  <c r="AC22" i="8" s="1"/>
  <c r="AB23" i="8"/>
  <c r="AC23" i="8" s="1"/>
  <c r="AB24" i="8"/>
  <c r="AC24" i="8" s="1"/>
  <c r="AB25" i="8"/>
  <c r="AC25" i="8" s="1"/>
  <c r="AB26" i="8"/>
  <c r="AC26" i="8" s="1"/>
  <c r="AB27" i="8"/>
  <c r="AC27" i="8" s="1"/>
  <c r="AB28" i="8"/>
  <c r="AC28" i="8" s="1"/>
  <c r="AB29" i="8"/>
  <c r="AC29" i="8"/>
  <c r="AB30" i="8"/>
  <c r="AC30" i="8" s="1"/>
  <c r="AB31" i="8"/>
  <c r="AC31" i="8" s="1"/>
  <c r="AB32" i="8"/>
  <c r="AC32" i="8" s="1"/>
  <c r="AB33" i="8"/>
  <c r="AC33" i="8" s="1"/>
  <c r="AB34" i="8"/>
  <c r="AC34" i="8"/>
  <c r="AB35" i="8"/>
  <c r="AC35" i="8" s="1"/>
  <c r="AB36" i="8"/>
  <c r="AC36" i="8" s="1"/>
  <c r="AB37" i="8"/>
  <c r="AC37" i="8" s="1"/>
  <c r="AB38" i="8"/>
  <c r="AC38" i="8" s="1"/>
  <c r="AB39" i="8"/>
  <c r="AC39" i="8" s="1"/>
  <c r="AB40" i="8"/>
  <c r="AC40" i="8" s="1"/>
  <c r="AB41" i="8"/>
  <c r="AC41" i="8" s="1"/>
  <c r="AB42" i="8"/>
  <c r="AC42" i="8" s="1"/>
  <c r="AB43" i="8"/>
  <c r="AC43" i="8" s="1"/>
  <c r="AB44" i="8"/>
  <c r="AC44" i="8" s="1"/>
  <c r="AB45" i="8"/>
  <c r="AC45" i="8"/>
  <c r="AB46" i="8"/>
  <c r="AC46" i="8" s="1"/>
  <c r="AB47" i="8"/>
  <c r="AC47" i="8" s="1"/>
  <c r="AB48" i="8"/>
  <c r="AC48" i="8" s="1"/>
  <c r="AB49" i="8"/>
  <c r="AC49" i="8" s="1"/>
  <c r="AB50" i="8"/>
  <c r="AC50" i="8" s="1"/>
  <c r="AB51" i="8"/>
  <c r="AC51" i="8" s="1"/>
  <c r="AB52" i="8"/>
  <c r="AC52" i="8" s="1"/>
  <c r="AB53" i="8"/>
  <c r="AC53" i="8" s="1"/>
  <c r="AB54" i="8"/>
  <c r="AC54" i="8" s="1"/>
  <c r="Y3" i="8"/>
  <c r="Z3" i="8" s="1"/>
  <c r="Y4" i="8"/>
  <c r="Z4" i="8" s="1"/>
  <c r="Y5" i="8"/>
  <c r="Z5" i="8" s="1"/>
  <c r="Y6" i="8"/>
  <c r="Z6" i="8" s="1"/>
  <c r="Y7" i="8"/>
  <c r="Z7" i="8" s="1"/>
  <c r="Y8" i="8"/>
  <c r="Z8" i="8"/>
  <c r="Y9" i="8"/>
  <c r="Z9" i="8"/>
  <c r="Y10" i="8"/>
  <c r="Z10" i="8" s="1"/>
  <c r="Y11" i="8"/>
  <c r="Z11" i="8" s="1"/>
  <c r="Y12" i="8"/>
  <c r="Z12" i="8" s="1"/>
  <c r="Y13" i="8"/>
  <c r="Z13" i="8" s="1"/>
  <c r="Y14" i="8"/>
  <c r="Z14" i="8" s="1"/>
  <c r="Y15" i="8"/>
  <c r="Z15" i="8"/>
  <c r="Y16" i="8"/>
  <c r="Z16" i="8" s="1"/>
  <c r="Y17" i="8"/>
  <c r="Z17" i="8"/>
  <c r="Y18" i="8"/>
  <c r="Z18" i="8" s="1"/>
  <c r="Y19" i="8"/>
  <c r="Z19" i="8" s="1"/>
  <c r="Y20" i="8"/>
  <c r="Z20" i="8" s="1"/>
  <c r="Y21" i="8"/>
  <c r="Z21" i="8" s="1"/>
  <c r="Y22" i="8"/>
  <c r="Z22" i="8" s="1"/>
  <c r="Y23" i="8"/>
  <c r="Z23" i="8"/>
  <c r="Y24" i="8"/>
  <c r="Z24" i="8"/>
  <c r="Y25" i="8"/>
  <c r="Z25" i="8" s="1"/>
  <c r="Y26" i="8"/>
  <c r="Z26" i="8" s="1"/>
  <c r="Y27" i="8"/>
  <c r="Z27" i="8" s="1"/>
  <c r="Y28" i="8"/>
  <c r="Z28" i="8" s="1"/>
  <c r="Y29" i="8"/>
  <c r="Z29" i="8" s="1"/>
  <c r="Y30" i="8"/>
  <c r="Z30" i="8" s="1"/>
  <c r="Y31" i="8"/>
  <c r="Z31" i="8"/>
  <c r="Y32" i="8"/>
  <c r="Z32" i="8"/>
  <c r="Y33" i="8"/>
  <c r="Z33" i="8"/>
  <c r="Y34" i="8"/>
  <c r="Z34" i="8" s="1"/>
  <c r="Y35" i="8"/>
  <c r="Z35" i="8" s="1"/>
  <c r="Y36" i="8"/>
  <c r="Z36" i="8" s="1"/>
  <c r="Y37" i="8"/>
  <c r="Z37" i="8" s="1"/>
  <c r="Y38" i="8"/>
  <c r="Z38" i="8" s="1"/>
  <c r="Y39" i="8"/>
  <c r="Z39" i="8" s="1"/>
  <c r="Y40" i="8"/>
  <c r="Z40" i="8"/>
  <c r="Y41" i="8"/>
  <c r="Z41" i="8"/>
  <c r="Y42" i="8"/>
  <c r="Z42" i="8" s="1"/>
  <c r="Y43" i="8"/>
  <c r="Z43" i="8" s="1"/>
  <c r="Y44" i="8"/>
  <c r="Z44" i="8" s="1"/>
  <c r="Y45" i="8"/>
  <c r="Z45" i="8" s="1"/>
  <c r="Y46" i="8"/>
  <c r="Z46" i="8" s="1"/>
  <c r="Y47" i="8"/>
  <c r="Z47" i="8"/>
  <c r="Y48" i="8"/>
  <c r="Z48" i="8" s="1"/>
  <c r="Y49" i="8"/>
  <c r="Z49" i="8"/>
  <c r="Y50" i="8"/>
  <c r="Z50" i="8" s="1"/>
  <c r="Y51" i="8"/>
  <c r="Z51" i="8" s="1"/>
  <c r="Y52" i="8"/>
  <c r="Z52" i="8" s="1"/>
  <c r="Y53" i="8"/>
  <c r="Z53" i="8" s="1"/>
  <c r="Y54" i="8"/>
  <c r="Z54" i="8" s="1"/>
  <c r="AB2" i="8"/>
  <c r="AC2" i="8" s="1"/>
  <c r="Y2" i="8"/>
  <c r="Z2" i="8" s="1"/>
  <c r="AB2" i="3"/>
  <c r="AC2" i="3" s="1"/>
  <c r="AE2" i="3"/>
  <c r="AF2" i="3" s="1"/>
  <c r="AH2" i="3"/>
  <c r="AI2" i="3" s="1"/>
  <c r="V3" i="8"/>
  <c r="W3" i="8" s="1"/>
  <c r="V4" i="8"/>
  <c r="W4" i="8" s="1"/>
  <c r="V5" i="8"/>
  <c r="W5" i="8"/>
  <c r="V6" i="8"/>
  <c r="W6" i="8"/>
  <c r="V7" i="8"/>
  <c r="W7" i="8" s="1"/>
  <c r="V8" i="8"/>
  <c r="W8" i="8" s="1"/>
  <c r="V9" i="8"/>
  <c r="W9" i="8"/>
  <c r="V10" i="8"/>
  <c r="W10" i="8"/>
  <c r="V11" i="8"/>
  <c r="W11" i="8" s="1"/>
  <c r="V12" i="8"/>
  <c r="W12" i="8" s="1"/>
  <c r="V13" i="8"/>
  <c r="W13" i="8" s="1"/>
  <c r="V14" i="8"/>
  <c r="W14" i="8"/>
  <c r="V15" i="8"/>
  <c r="W15" i="8" s="1"/>
  <c r="V16" i="8"/>
  <c r="W16" i="8" s="1"/>
  <c r="V17" i="8"/>
  <c r="W17" i="8"/>
  <c r="V18" i="8"/>
  <c r="W18" i="8" s="1"/>
  <c r="V19" i="8"/>
  <c r="W19" i="8" s="1"/>
  <c r="V20" i="8"/>
  <c r="W20" i="8" s="1"/>
  <c r="V21" i="8"/>
  <c r="W21" i="8"/>
  <c r="V22" i="8"/>
  <c r="W22" i="8"/>
  <c r="V23" i="8"/>
  <c r="W23" i="8" s="1"/>
  <c r="V24" i="8"/>
  <c r="W24" i="8" s="1"/>
  <c r="V25" i="8"/>
  <c r="W25" i="8"/>
  <c r="V26" i="8"/>
  <c r="W26" i="8"/>
  <c r="V27" i="8"/>
  <c r="W27" i="8" s="1"/>
  <c r="V28" i="8"/>
  <c r="W28" i="8" s="1"/>
  <c r="V29" i="8"/>
  <c r="W29" i="8" s="1"/>
  <c r="V30" i="8"/>
  <c r="W30" i="8"/>
  <c r="V31" i="8"/>
  <c r="W31" i="8" s="1"/>
  <c r="V32" i="8"/>
  <c r="W32" i="8" s="1"/>
  <c r="V33" i="8"/>
  <c r="W33" i="8"/>
  <c r="V34" i="8"/>
  <c r="W34" i="8" s="1"/>
  <c r="V35" i="8"/>
  <c r="W35" i="8" s="1"/>
  <c r="V36" i="8"/>
  <c r="W36" i="8" s="1"/>
  <c r="V37" i="8"/>
  <c r="W37" i="8"/>
  <c r="V38" i="8"/>
  <c r="W38" i="8"/>
  <c r="V39" i="8"/>
  <c r="W39" i="8" s="1"/>
  <c r="V40" i="8"/>
  <c r="W40" i="8" s="1"/>
  <c r="V41" i="8"/>
  <c r="W41" i="8"/>
  <c r="V42" i="8"/>
  <c r="W42" i="8"/>
  <c r="V43" i="8"/>
  <c r="W43" i="8" s="1"/>
  <c r="V44" i="8"/>
  <c r="W44" i="8" s="1"/>
  <c r="V45" i="8"/>
  <c r="W45" i="8" s="1"/>
  <c r="V46" i="8"/>
  <c r="W46" i="8"/>
  <c r="V47" i="8"/>
  <c r="W47" i="8" s="1"/>
  <c r="V48" i="8"/>
  <c r="W48" i="8" s="1"/>
  <c r="V49" i="8"/>
  <c r="W49" i="8"/>
  <c r="V50" i="8"/>
  <c r="W50" i="8" s="1"/>
  <c r="V51" i="8"/>
  <c r="W51" i="8" s="1"/>
  <c r="V52" i="8"/>
  <c r="W52" i="8" s="1"/>
  <c r="V53" i="8"/>
  <c r="W53" i="8"/>
  <c r="V54" i="8"/>
  <c r="W54" i="8"/>
  <c r="S3" i="8"/>
  <c r="T3" i="8" s="1"/>
  <c r="S4" i="8"/>
  <c r="T4" i="8"/>
  <c r="S5" i="8"/>
  <c r="T5" i="8"/>
  <c r="S6" i="8"/>
  <c r="T6" i="8" s="1"/>
  <c r="S7" i="8"/>
  <c r="T7" i="8" s="1"/>
  <c r="S8" i="8"/>
  <c r="T8" i="8" s="1"/>
  <c r="S9" i="8"/>
  <c r="T9" i="8" s="1"/>
  <c r="S10" i="8"/>
  <c r="T10" i="8" s="1"/>
  <c r="S11" i="8"/>
  <c r="T11" i="8"/>
  <c r="S12" i="8"/>
  <c r="T12" i="8" s="1"/>
  <c r="S13" i="8"/>
  <c r="T13" i="8"/>
  <c r="S14" i="8"/>
  <c r="T14" i="8" s="1"/>
  <c r="S15" i="8"/>
  <c r="T15" i="8" s="1"/>
  <c r="S16" i="8"/>
  <c r="T16" i="8" s="1"/>
  <c r="S17" i="8"/>
  <c r="T17" i="8" s="1"/>
  <c r="S18" i="8"/>
  <c r="T18" i="8" s="1"/>
  <c r="S19" i="8"/>
  <c r="T19" i="8"/>
  <c r="S20" i="8"/>
  <c r="T20" i="8"/>
  <c r="S21" i="8"/>
  <c r="T21" i="8" s="1"/>
  <c r="S22" i="8"/>
  <c r="T22" i="8" s="1"/>
  <c r="S23" i="8"/>
  <c r="T23" i="8" s="1"/>
  <c r="S24" i="8"/>
  <c r="T24" i="8" s="1"/>
  <c r="S25" i="8"/>
  <c r="T25" i="8" s="1"/>
  <c r="S26" i="8"/>
  <c r="T26" i="8" s="1"/>
  <c r="S27" i="8"/>
  <c r="T27" i="8"/>
  <c r="S28" i="8"/>
  <c r="T28" i="8"/>
  <c r="S29" i="8"/>
  <c r="T29" i="8"/>
  <c r="S30" i="8"/>
  <c r="T30" i="8" s="1"/>
  <c r="S31" i="8"/>
  <c r="T31" i="8" s="1"/>
  <c r="S32" i="8"/>
  <c r="T32" i="8" s="1"/>
  <c r="S33" i="8"/>
  <c r="T33" i="8" s="1"/>
  <c r="S34" i="8"/>
  <c r="T34" i="8" s="1"/>
  <c r="S35" i="8"/>
  <c r="T35" i="8" s="1"/>
  <c r="S36" i="8"/>
  <c r="T36" i="8"/>
  <c r="S37" i="8"/>
  <c r="T37" i="8"/>
  <c r="S38" i="8"/>
  <c r="T38" i="8" s="1"/>
  <c r="S39" i="8"/>
  <c r="T39" i="8" s="1"/>
  <c r="S40" i="8"/>
  <c r="T40" i="8" s="1"/>
  <c r="S41" i="8"/>
  <c r="T41" i="8" s="1"/>
  <c r="S42" i="8"/>
  <c r="T42" i="8" s="1"/>
  <c r="S43" i="8"/>
  <c r="T43" i="8"/>
  <c r="S44" i="8"/>
  <c r="T44" i="8" s="1"/>
  <c r="S45" i="8"/>
  <c r="T45" i="8"/>
  <c r="S46" i="8"/>
  <c r="T46" i="8" s="1"/>
  <c r="S47" i="8"/>
  <c r="T47" i="8" s="1"/>
  <c r="S48" i="8"/>
  <c r="T48" i="8" s="1"/>
  <c r="S49" i="8"/>
  <c r="T49" i="8" s="1"/>
  <c r="S50" i="8"/>
  <c r="T50" i="8" s="1"/>
  <c r="S51" i="8"/>
  <c r="T51" i="8"/>
  <c r="S52" i="8"/>
  <c r="T52" i="8"/>
  <c r="S53" i="8"/>
  <c r="T53" i="8" s="1"/>
  <c r="S54" i="8"/>
  <c r="T54" i="8" s="1"/>
  <c r="P3" i="8"/>
  <c r="Q3" i="8" s="1"/>
  <c r="P4" i="8"/>
  <c r="Q4" i="8" s="1"/>
  <c r="P5" i="8"/>
  <c r="Q5" i="8"/>
  <c r="P6" i="8"/>
  <c r="Q6" i="8" s="1"/>
  <c r="P7" i="8"/>
  <c r="Q7" i="8" s="1"/>
  <c r="P8" i="8"/>
  <c r="Q8" i="8" s="1"/>
  <c r="P9" i="8"/>
  <c r="Q9" i="8"/>
  <c r="P10" i="8"/>
  <c r="Q10" i="8" s="1"/>
  <c r="P11" i="8"/>
  <c r="Q11" i="8" s="1"/>
  <c r="P12" i="8"/>
  <c r="Q12" i="8" s="1"/>
  <c r="P13" i="8"/>
  <c r="Q13" i="8"/>
  <c r="P14" i="8"/>
  <c r="Q14" i="8" s="1"/>
  <c r="P15" i="8"/>
  <c r="Q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Q21" i="8"/>
  <c r="P22" i="8"/>
  <c r="Q22" i="8" s="1"/>
  <c r="P23" i="8"/>
  <c r="Q23" i="8" s="1"/>
  <c r="P24" i="8"/>
  <c r="Q24" i="8" s="1"/>
  <c r="P25" i="8"/>
  <c r="Q25" i="8"/>
  <c r="P26" i="8"/>
  <c r="Q26" i="8" s="1"/>
  <c r="P27" i="8"/>
  <c r="Q27" i="8" s="1"/>
  <c r="P28" i="8"/>
  <c r="Q28" i="8" s="1"/>
  <c r="P29" i="8"/>
  <c r="Q29" i="8"/>
  <c r="P30" i="8"/>
  <c r="Q30" i="8" s="1"/>
  <c r="P31" i="8"/>
  <c r="Q31" i="8" s="1"/>
  <c r="P32" i="8"/>
  <c r="Q32" i="8" s="1"/>
  <c r="P33" i="8"/>
  <c r="Q33" i="8" s="1"/>
  <c r="P34" i="8"/>
  <c r="Q34" i="8" s="1"/>
  <c r="P35" i="8"/>
  <c r="Q35" i="8" s="1"/>
  <c r="P36" i="8"/>
  <c r="Q36" i="8" s="1"/>
  <c r="P37" i="8"/>
  <c r="Q37" i="8"/>
  <c r="P38" i="8"/>
  <c r="Q38" i="8" s="1"/>
  <c r="P39" i="8"/>
  <c r="Q39" i="8" s="1"/>
  <c r="P40" i="8"/>
  <c r="Q40" i="8" s="1"/>
  <c r="P41" i="8"/>
  <c r="Q41" i="8"/>
  <c r="P42" i="8"/>
  <c r="Q42" i="8" s="1"/>
  <c r="P43" i="8"/>
  <c r="Q43" i="8" s="1"/>
  <c r="P44" i="8"/>
  <c r="Q44" i="8" s="1"/>
  <c r="P45" i="8"/>
  <c r="Q45" i="8"/>
  <c r="P46" i="8"/>
  <c r="Q46" i="8" s="1"/>
  <c r="P47" i="8"/>
  <c r="Q47" i="8" s="1"/>
  <c r="P48" i="8"/>
  <c r="Q48" i="8" s="1"/>
  <c r="P49" i="8"/>
  <c r="Q49" i="8" s="1"/>
  <c r="P50" i="8"/>
  <c r="Q50" i="8" s="1"/>
  <c r="P51" i="8"/>
  <c r="Q51" i="8"/>
  <c r="P52" i="8"/>
  <c r="Q52" i="8" s="1"/>
  <c r="P53" i="8"/>
  <c r="Q53" i="8"/>
  <c r="P54" i="8"/>
  <c r="Q54" i="8" s="1"/>
  <c r="N5" i="8"/>
  <c r="N6" i="8"/>
  <c r="N7" i="8"/>
  <c r="N13" i="8"/>
  <c r="N14" i="8"/>
  <c r="N15" i="8"/>
  <c r="N21" i="8"/>
  <c r="N22" i="8"/>
  <c r="N23" i="8"/>
  <c r="N29" i="8"/>
  <c r="N30" i="8"/>
  <c r="N31" i="8"/>
  <c r="N37" i="8"/>
  <c r="N38" i="8"/>
  <c r="N39" i="8"/>
  <c r="N45" i="8"/>
  <c r="N46" i="8"/>
  <c r="N47" i="8"/>
  <c r="N53" i="8"/>
  <c r="N54" i="8"/>
  <c r="M3" i="8"/>
  <c r="N3" i="8" s="1"/>
  <c r="M4" i="8"/>
  <c r="N4" i="8" s="1"/>
  <c r="M5" i="8"/>
  <c r="M6" i="8"/>
  <c r="M7" i="8"/>
  <c r="M8" i="8"/>
  <c r="N8" i="8" s="1"/>
  <c r="M9" i="8"/>
  <c r="N9" i="8" s="1"/>
  <c r="M10" i="8"/>
  <c r="N10" i="8" s="1"/>
  <c r="M11" i="8"/>
  <c r="N11" i="8" s="1"/>
  <c r="M12" i="8"/>
  <c r="N12" i="8" s="1"/>
  <c r="M13" i="8"/>
  <c r="M14" i="8"/>
  <c r="M15" i="8"/>
  <c r="M16" i="8"/>
  <c r="N16" i="8" s="1"/>
  <c r="M17" i="8"/>
  <c r="N17" i="8" s="1"/>
  <c r="M18" i="8"/>
  <c r="N18" i="8" s="1"/>
  <c r="M19" i="8"/>
  <c r="N19" i="8" s="1"/>
  <c r="M20" i="8"/>
  <c r="N20" i="8" s="1"/>
  <c r="M21" i="8"/>
  <c r="M22" i="8"/>
  <c r="M23" i="8"/>
  <c r="M24" i="8"/>
  <c r="N24" i="8" s="1"/>
  <c r="M25" i="8"/>
  <c r="N25" i="8" s="1"/>
  <c r="M26" i="8"/>
  <c r="N26" i="8" s="1"/>
  <c r="M27" i="8"/>
  <c r="N27" i="8" s="1"/>
  <c r="M28" i="8"/>
  <c r="N28" i="8" s="1"/>
  <c r="M29" i="8"/>
  <c r="M30" i="8"/>
  <c r="M31" i="8"/>
  <c r="M32" i="8"/>
  <c r="N32" i="8" s="1"/>
  <c r="M33" i="8"/>
  <c r="N33" i="8" s="1"/>
  <c r="M34" i="8"/>
  <c r="N34" i="8" s="1"/>
  <c r="M35" i="8"/>
  <c r="N35" i="8" s="1"/>
  <c r="M36" i="8"/>
  <c r="N36" i="8" s="1"/>
  <c r="M37" i="8"/>
  <c r="M38" i="8"/>
  <c r="M39" i="8"/>
  <c r="M40" i="8"/>
  <c r="N40" i="8" s="1"/>
  <c r="M41" i="8"/>
  <c r="N41" i="8" s="1"/>
  <c r="M42" i="8"/>
  <c r="N42" i="8" s="1"/>
  <c r="M43" i="8"/>
  <c r="N43" i="8" s="1"/>
  <c r="M44" i="8"/>
  <c r="N44" i="8" s="1"/>
  <c r="M45" i="8"/>
  <c r="M46" i="8"/>
  <c r="M47" i="8"/>
  <c r="M48" i="8"/>
  <c r="N48" i="8" s="1"/>
  <c r="M49" i="8"/>
  <c r="N49" i="8" s="1"/>
  <c r="M50" i="8"/>
  <c r="N50" i="8" s="1"/>
  <c r="M51" i="8"/>
  <c r="N51" i="8" s="1"/>
  <c r="M52" i="8"/>
  <c r="N52" i="8" s="1"/>
  <c r="M53" i="8"/>
  <c r="M54" i="8"/>
  <c r="K5" i="8"/>
  <c r="K6" i="8"/>
  <c r="K7" i="8"/>
  <c r="K13" i="8"/>
  <c r="K14" i="8"/>
  <c r="K15" i="8"/>
  <c r="K21" i="8"/>
  <c r="K22" i="8"/>
  <c r="K23" i="8"/>
  <c r="K29" i="8"/>
  <c r="K30" i="8"/>
  <c r="K31" i="8"/>
  <c r="K37" i="8"/>
  <c r="K38" i="8"/>
  <c r="K39" i="8"/>
  <c r="K45" i="8"/>
  <c r="K46" i="8"/>
  <c r="K47" i="8"/>
  <c r="K53" i="8"/>
  <c r="K54" i="8"/>
  <c r="J3" i="8"/>
  <c r="K3" i="8" s="1"/>
  <c r="J4" i="8"/>
  <c r="K4" i="8" s="1"/>
  <c r="J5" i="8"/>
  <c r="J6" i="8"/>
  <c r="J7" i="8"/>
  <c r="J8" i="8"/>
  <c r="K8" i="8" s="1"/>
  <c r="J9" i="8"/>
  <c r="K9" i="8" s="1"/>
  <c r="J10" i="8"/>
  <c r="K10" i="8" s="1"/>
  <c r="J11" i="8"/>
  <c r="K11" i="8" s="1"/>
  <c r="J12" i="8"/>
  <c r="K12" i="8" s="1"/>
  <c r="J13" i="8"/>
  <c r="J14" i="8"/>
  <c r="J15" i="8"/>
  <c r="J16" i="8"/>
  <c r="K16" i="8" s="1"/>
  <c r="J17" i="8"/>
  <c r="K17" i="8" s="1"/>
  <c r="J18" i="8"/>
  <c r="K18" i="8" s="1"/>
  <c r="J19" i="8"/>
  <c r="K19" i="8" s="1"/>
  <c r="J20" i="8"/>
  <c r="K20" i="8" s="1"/>
  <c r="J21" i="8"/>
  <c r="J22" i="8"/>
  <c r="J23" i="8"/>
  <c r="J24" i="8"/>
  <c r="K24" i="8" s="1"/>
  <c r="J25" i="8"/>
  <c r="K25" i="8" s="1"/>
  <c r="J26" i="8"/>
  <c r="K26" i="8" s="1"/>
  <c r="J27" i="8"/>
  <c r="K27" i="8" s="1"/>
  <c r="J28" i="8"/>
  <c r="K28" i="8" s="1"/>
  <c r="J29" i="8"/>
  <c r="J30" i="8"/>
  <c r="J31" i="8"/>
  <c r="J32" i="8"/>
  <c r="K32" i="8" s="1"/>
  <c r="J33" i="8"/>
  <c r="K33" i="8" s="1"/>
  <c r="J34" i="8"/>
  <c r="K34" i="8" s="1"/>
  <c r="J35" i="8"/>
  <c r="K35" i="8" s="1"/>
  <c r="J36" i="8"/>
  <c r="K36" i="8" s="1"/>
  <c r="J37" i="8"/>
  <c r="J38" i="8"/>
  <c r="J39" i="8"/>
  <c r="J40" i="8"/>
  <c r="K40" i="8" s="1"/>
  <c r="J41" i="8"/>
  <c r="K41" i="8" s="1"/>
  <c r="J42" i="8"/>
  <c r="K42" i="8" s="1"/>
  <c r="J43" i="8"/>
  <c r="K43" i="8" s="1"/>
  <c r="J44" i="8"/>
  <c r="K44" i="8" s="1"/>
  <c r="J45" i="8"/>
  <c r="J46" i="8"/>
  <c r="J47" i="8"/>
  <c r="J48" i="8"/>
  <c r="K48" i="8" s="1"/>
  <c r="J49" i="8"/>
  <c r="K49" i="8" s="1"/>
  <c r="J50" i="8"/>
  <c r="K50" i="8" s="1"/>
  <c r="J51" i="8"/>
  <c r="K51" i="8" s="1"/>
  <c r="J52" i="8"/>
  <c r="K52" i="8" s="1"/>
  <c r="J53" i="8"/>
  <c r="J54" i="8"/>
  <c r="V2" i="8"/>
  <c r="W2" i="8" s="1"/>
  <c r="S2" i="8"/>
  <c r="T2" i="8" s="1"/>
  <c r="P2" i="8"/>
  <c r="Q2" i="8" s="1"/>
  <c r="M2" i="8"/>
  <c r="N2" i="8" s="1"/>
  <c r="J2" i="8"/>
  <c r="K2" i="8" s="1"/>
  <c r="AF71" i="3" l="1"/>
  <c r="AF63" i="3"/>
  <c r="AF55" i="3"/>
  <c r="AF47" i="3"/>
  <c r="AF39" i="3"/>
  <c r="AF31" i="3"/>
  <c r="AF23" i="3"/>
  <c r="AF15" i="3"/>
  <c r="AF7" i="3"/>
  <c r="AC75" i="3"/>
  <c r="AC67" i="3"/>
  <c r="AC59" i="3"/>
  <c r="AC50" i="3"/>
  <c r="AC42" i="3"/>
  <c r="AC34" i="3"/>
  <c r="AC26" i="3"/>
  <c r="AC18" i="3"/>
  <c r="AC10" i="3"/>
  <c r="Z3" i="3"/>
  <c r="Z11" i="3"/>
  <c r="Z19" i="3"/>
  <c r="Z27" i="3"/>
  <c r="Z35" i="3"/>
  <c r="Z43" i="3"/>
  <c r="Z51" i="3"/>
  <c r="Z59" i="3"/>
  <c r="Z67" i="3"/>
  <c r="Z75" i="3"/>
  <c r="W18" i="3"/>
  <c r="W26" i="3"/>
  <c r="W34" i="3"/>
  <c r="W42" i="3"/>
  <c r="W50" i="3"/>
  <c r="W58" i="3"/>
  <c r="W66" i="3"/>
  <c r="W74" i="3"/>
  <c r="W6" i="3"/>
  <c r="Z2" i="3"/>
  <c r="T39" i="3"/>
  <c r="T47" i="3"/>
  <c r="T55" i="3"/>
  <c r="T63" i="3"/>
  <c r="T71" i="3"/>
  <c r="T3" i="3"/>
  <c r="T11" i="3"/>
  <c r="T19" i="3"/>
  <c r="T27" i="3"/>
  <c r="N37" i="3"/>
  <c r="N45" i="3"/>
  <c r="N53" i="3"/>
  <c r="N61" i="3"/>
  <c r="N69" i="3"/>
  <c r="N4" i="3"/>
  <c r="N12" i="3"/>
  <c r="N20" i="3"/>
  <c r="N28" i="3"/>
  <c r="N2" i="3"/>
  <c r="K11" i="3"/>
  <c r="K19" i="3"/>
  <c r="AE13" i="3"/>
  <c r="AF13" i="3" s="1"/>
  <c r="AE14" i="3"/>
  <c r="AF14" i="3" s="1"/>
  <c r="AE15" i="3"/>
  <c r="AE16" i="3"/>
  <c r="AF16" i="3" s="1"/>
  <c r="AE17" i="3"/>
  <c r="AF17" i="3" s="1"/>
  <c r="AE18" i="3"/>
  <c r="AF18" i="3" s="1"/>
  <c r="AE19" i="3"/>
  <c r="AF19" i="3" s="1"/>
  <c r="AE20" i="3"/>
  <c r="AF20" i="3" s="1"/>
  <c r="AE21" i="3"/>
  <c r="AF21" i="3" s="1"/>
  <c r="AE22" i="3"/>
  <c r="AF22" i="3" s="1"/>
  <c r="AE23" i="3"/>
  <c r="AE24" i="3"/>
  <c r="AF24" i="3" s="1"/>
  <c r="AE25" i="3"/>
  <c r="AF25" i="3" s="1"/>
  <c r="AE26" i="3"/>
  <c r="AF26" i="3" s="1"/>
  <c r="AE27" i="3"/>
  <c r="AF27" i="3" s="1"/>
  <c r="AE28" i="3"/>
  <c r="AF28" i="3" s="1"/>
  <c r="AE29" i="3"/>
  <c r="AF29" i="3" s="1"/>
  <c r="AE30" i="3"/>
  <c r="AF30" i="3" s="1"/>
  <c r="AE31" i="3"/>
  <c r="AE32" i="3"/>
  <c r="AF32" i="3" s="1"/>
  <c r="AE33" i="3"/>
  <c r="AF33" i="3" s="1"/>
  <c r="AE34" i="3"/>
  <c r="AF34" i="3" s="1"/>
  <c r="AE35" i="3"/>
  <c r="AF35" i="3" s="1"/>
  <c r="AE36" i="3"/>
  <c r="AF36" i="3" s="1"/>
  <c r="AE37" i="3"/>
  <c r="AF37" i="3" s="1"/>
  <c r="AE38" i="3"/>
  <c r="AF38" i="3" s="1"/>
  <c r="AE39" i="3"/>
  <c r="AE40" i="3"/>
  <c r="AF40" i="3" s="1"/>
  <c r="AE41" i="3"/>
  <c r="AF41" i="3" s="1"/>
  <c r="AE42" i="3"/>
  <c r="AF42" i="3" s="1"/>
  <c r="AE43" i="3"/>
  <c r="AF43" i="3" s="1"/>
  <c r="AE44" i="3"/>
  <c r="AF44" i="3" s="1"/>
  <c r="AE45" i="3"/>
  <c r="AF45" i="3" s="1"/>
  <c r="AE46" i="3"/>
  <c r="AF46" i="3" s="1"/>
  <c r="AE47" i="3"/>
  <c r="AE48" i="3"/>
  <c r="AF48" i="3" s="1"/>
  <c r="AE49" i="3"/>
  <c r="AF49" i="3" s="1"/>
  <c r="AE50" i="3"/>
  <c r="AF50" i="3" s="1"/>
  <c r="AE51" i="3"/>
  <c r="AF51" i="3" s="1"/>
  <c r="AE52" i="3"/>
  <c r="AF52" i="3" s="1"/>
  <c r="AE53" i="3"/>
  <c r="AF53" i="3" s="1"/>
  <c r="AE54" i="3"/>
  <c r="AF54" i="3" s="1"/>
  <c r="AE55" i="3"/>
  <c r="AE56" i="3"/>
  <c r="AF56" i="3" s="1"/>
  <c r="AE57" i="3"/>
  <c r="AF57" i="3" s="1"/>
  <c r="AE58" i="3"/>
  <c r="AF58" i="3" s="1"/>
  <c r="AE59" i="3"/>
  <c r="AF59" i="3" s="1"/>
  <c r="AE60" i="3"/>
  <c r="AF60" i="3" s="1"/>
  <c r="AE61" i="3"/>
  <c r="AF61" i="3" s="1"/>
  <c r="AE62" i="3"/>
  <c r="AF62" i="3" s="1"/>
  <c r="AE63" i="3"/>
  <c r="AE64" i="3"/>
  <c r="AF64" i="3" s="1"/>
  <c r="AE65" i="3"/>
  <c r="AF65" i="3" s="1"/>
  <c r="AE66" i="3"/>
  <c r="AF66" i="3" s="1"/>
  <c r="AE67" i="3"/>
  <c r="AF67" i="3" s="1"/>
  <c r="AE68" i="3"/>
  <c r="AF68" i="3" s="1"/>
  <c r="AE69" i="3"/>
  <c r="AF69" i="3" s="1"/>
  <c r="AE70" i="3"/>
  <c r="AF70" i="3" s="1"/>
  <c r="AE71" i="3"/>
  <c r="AE72" i="3"/>
  <c r="AF72" i="3" s="1"/>
  <c r="AE73" i="3"/>
  <c r="AF73" i="3" s="1"/>
  <c r="AE74" i="3"/>
  <c r="AF74" i="3" s="1"/>
  <c r="AE75" i="3"/>
  <c r="AF75" i="3" s="1"/>
  <c r="AE76" i="3"/>
  <c r="AF76" i="3" s="1"/>
  <c r="AE77" i="3"/>
  <c r="AF77" i="3" s="1"/>
  <c r="AE78" i="3"/>
  <c r="AF78" i="3" s="1"/>
  <c r="AE3" i="3"/>
  <c r="AF3" i="3" s="1"/>
  <c r="AE4" i="3"/>
  <c r="AF4" i="3" s="1"/>
  <c r="AE5" i="3"/>
  <c r="AF5" i="3" s="1"/>
  <c r="AE6" i="3"/>
  <c r="AF6" i="3" s="1"/>
  <c r="AE7" i="3"/>
  <c r="AE8" i="3"/>
  <c r="AF8" i="3" s="1"/>
  <c r="AE9" i="3"/>
  <c r="AF9" i="3" s="1"/>
  <c r="AE10" i="3"/>
  <c r="AF10" i="3" s="1"/>
  <c r="AE11" i="3"/>
  <c r="AF11" i="3" s="1"/>
  <c r="AE12" i="3"/>
  <c r="AF12" i="3" s="1"/>
  <c r="AB9" i="3"/>
  <c r="AC9" i="3" s="1"/>
  <c r="AB10" i="3"/>
  <c r="AB11" i="3"/>
  <c r="AC11" i="3" s="1"/>
  <c r="AB12" i="3"/>
  <c r="AC12" i="3" s="1"/>
  <c r="AB13" i="3"/>
  <c r="AC13" i="3" s="1"/>
  <c r="AB14" i="3"/>
  <c r="AC14" i="3" s="1"/>
  <c r="AB15" i="3"/>
  <c r="AC15" i="3" s="1"/>
  <c r="AB16" i="3"/>
  <c r="AC16" i="3" s="1"/>
  <c r="AB17" i="3"/>
  <c r="AC17" i="3" s="1"/>
  <c r="AB18" i="3"/>
  <c r="AB19" i="3"/>
  <c r="AC19" i="3" s="1"/>
  <c r="AB20" i="3"/>
  <c r="AC20" i="3" s="1"/>
  <c r="AB21" i="3"/>
  <c r="AC21" i="3" s="1"/>
  <c r="AB22" i="3"/>
  <c r="AC22" i="3" s="1"/>
  <c r="AB23" i="3"/>
  <c r="AC23" i="3" s="1"/>
  <c r="AB24" i="3"/>
  <c r="AC24" i="3" s="1"/>
  <c r="AB25" i="3"/>
  <c r="AC25" i="3" s="1"/>
  <c r="AB26" i="3"/>
  <c r="AB27" i="3"/>
  <c r="AC27" i="3" s="1"/>
  <c r="AB28" i="3"/>
  <c r="AC28" i="3" s="1"/>
  <c r="AB29" i="3"/>
  <c r="AC29" i="3" s="1"/>
  <c r="AB30" i="3"/>
  <c r="AC30" i="3" s="1"/>
  <c r="AB31" i="3"/>
  <c r="AC31" i="3" s="1"/>
  <c r="AB32" i="3"/>
  <c r="AC32" i="3" s="1"/>
  <c r="AB33" i="3"/>
  <c r="AC33" i="3" s="1"/>
  <c r="AB34" i="3"/>
  <c r="AB35" i="3"/>
  <c r="AC35" i="3" s="1"/>
  <c r="AB36" i="3"/>
  <c r="AC36" i="3" s="1"/>
  <c r="AB37" i="3"/>
  <c r="AC37" i="3" s="1"/>
  <c r="AB38" i="3"/>
  <c r="AC38" i="3" s="1"/>
  <c r="AB39" i="3"/>
  <c r="AC39" i="3" s="1"/>
  <c r="AB40" i="3"/>
  <c r="AC40" i="3" s="1"/>
  <c r="AB41" i="3"/>
  <c r="AC41" i="3" s="1"/>
  <c r="AB42" i="3"/>
  <c r="AB43" i="3"/>
  <c r="AC43" i="3" s="1"/>
  <c r="AB44" i="3"/>
  <c r="AC44" i="3" s="1"/>
  <c r="AB45" i="3"/>
  <c r="AC45" i="3" s="1"/>
  <c r="AB46" i="3"/>
  <c r="AC46" i="3" s="1"/>
  <c r="AB47" i="3"/>
  <c r="AC47" i="3" s="1"/>
  <c r="AB48" i="3"/>
  <c r="AC48" i="3" s="1"/>
  <c r="AB49" i="3"/>
  <c r="AC49" i="3" s="1"/>
  <c r="AB50" i="3"/>
  <c r="AB51" i="3"/>
  <c r="AC51" i="3" s="1"/>
  <c r="AB52" i="3"/>
  <c r="AC52" i="3" s="1"/>
  <c r="AB53" i="3"/>
  <c r="AC53" i="3" s="1"/>
  <c r="AB54" i="3"/>
  <c r="AC54" i="3" s="1"/>
  <c r="AN51" i="3" s="1"/>
  <c r="AB55" i="3"/>
  <c r="AC55" i="3" s="1"/>
  <c r="AB56" i="3"/>
  <c r="AC56" i="3" s="1"/>
  <c r="AB57" i="3"/>
  <c r="AC57" i="3" s="1"/>
  <c r="AB58" i="3"/>
  <c r="AC58" i="3" s="1"/>
  <c r="AB59" i="3"/>
  <c r="AB60" i="3"/>
  <c r="AC60" i="3" s="1"/>
  <c r="AB61" i="3"/>
  <c r="AC61" i="3" s="1"/>
  <c r="AB62" i="3"/>
  <c r="AC62" i="3" s="1"/>
  <c r="AB63" i="3"/>
  <c r="AC63" i="3" s="1"/>
  <c r="AB64" i="3"/>
  <c r="AC64" i="3" s="1"/>
  <c r="AB65" i="3"/>
  <c r="AC65" i="3" s="1"/>
  <c r="AB66" i="3"/>
  <c r="AC66" i="3" s="1"/>
  <c r="AB67" i="3"/>
  <c r="AB68" i="3"/>
  <c r="AC68" i="3" s="1"/>
  <c r="AB69" i="3"/>
  <c r="AC69" i="3" s="1"/>
  <c r="AB70" i="3"/>
  <c r="AC70" i="3" s="1"/>
  <c r="AB71" i="3"/>
  <c r="AC71" i="3" s="1"/>
  <c r="AB72" i="3"/>
  <c r="AC72" i="3" s="1"/>
  <c r="AB73" i="3"/>
  <c r="AC73" i="3" s="1"/>
  <c r="AB74" i="3"/>
  <c r="AC74" i="3" s="1"/>
  <c r="AB75" i="3"/>
  <c r="AB76" i="3"/>
  <c r="AC76" i="3" s="1"/>
  <c r="AB77" i="3"/>
  <c r="AC77" i="3" s="1"/>
  <c r="AB78" i="3"/>
  <c r="AC78" i="3" s="1"/>
  <c r="AB3" i="3"/>
  <c r="AC3" i="3" s="1"/>
  <c r="AB4" i="3"/>
  <c r="AC4" i="3" s="1"/>
  <c r="AB5" i="3"/>
  <c r="AC5" i="3" s="1"/>
  <c r="AB6" i="3"/>
  <c r="AC6" i="3" s="1"/>
  <c r="AB7" i="3"/>
  <c r="AC7" i="3" s="1"/>
  <c r="AB8" i="3"/>
  <c r="AC8" i="3" s="1"/>
  <c r="Y3" i="3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Y12" i="3"/>
  <c r="Z12" i="3" s="1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Y44" i="3"/>
  <c r="Z44" i="3" s="1"/>
  <c r="Y45" i="3"/>
  <c r="Z45" i="3" s="1"/>
  <c r="Y46" i="3"/>
  <c r="Z46" i="3" s="1"/>
  <c r="Y47" i="3"/>
  <c r="Z47" i="3" s="1"/>
  <c r="Y48" i="3"/>
  <c r="Z48" i="3" s="1"/>
  <c r="Y49" i="3"/>
  <c r="Z49" i="3" s="1"/>
  <c r="Y50" i="3"/>
  <c r="Z50" i="3" s="1"/>
  <c r="Y51" i="3"/>
  <c r="Y52" i="3"/>
  <c r="Z52" i="3" s="1"/>
  <c r="Y53" i="3"/>
  <c r="Z53" i="3" s="1"/>
  <c r="Y54" i="3"/>
  <c r="Z54" i="3" s="1"/>
  <c r="Y55" i="3"/>
  <c r="Z55" i="3" s="1"/>
  <c r="Y56" i="3"/>
  <c r="Z56" i="3" s="1"/>
  <c r="Y57" i="3"/>
  <c r="Z57" i="3" s="1"/>
  <c r="Y58" i="3"/>
  <c r="Z58" i="3" s="1"/>
  <c r="Y59" i="3"/>
  <c r="Y60" i="3"/>
  <c r="Z60" i="3" s="1"/>
  <c r="Y61" i="3"/>
  <c r="Z61" i="3" s="1"/>
  <c r="Y62" i="3"/>
  <c r="Z62" i="3" s="1"/>
  <c r="Y63" i="3"/>
  <c r="Z63" i="3" s="1"/>
  <c r="Y64" i="3"/>
  <c r="Z64" i="3" s="1"/>
  <c r="Y65" i="3"/>
  <c r="Z65" i="3" s="1"/>
  <c r="Y66" i="3"/>
  <c r="Z66" i="3" s="1"/>
  <c r="Y67" i="3"/>
  <c r="Y68" i="3"/>
  <c r="Z68" i="3" s="1"/>
  <c r="Y69" i="3"/>
  <c r="Z69" i="3" s="1"/>
  <c r="Y70" i="3"/>
  <c r="Z70" i="3" s="1"/>
  <c r="Y71" i="3"/>
  <c r="Z71" i="3" s="1"/>
  <c r="Y72" i="3"/>
  <c r="Z72" i="3" s="1"/>
  <c r="Y73" i="3"/>
  <c r="Z73" i="3" s="1"/>
  <c r="Y74" i="3"/>
  <c r="Z74" i="3" s="1"/>
  <c r="Y75" i="3"/>
  <c r="Y76" i="3"/>
  <c r="Z76" i="3" s="1"/>
  <c r="Y77" i="3"/>
  <c r="Z77" i="3" s="1"/>
  <c r="Y78" i="3"/>
  <c r="Z78" i="3" s="1"/>
  <c r="Y2" i="3"/>
  <c r="V11" i="3"/>
  <c r="W11" i="3" s="1"/>
  <c r="V12" i="3"/>
  <c r="W12" i="3" s="1"/>
  <c r="V13" i="3"/>
  <c r="W13" i="3" s="1"/>
  <c r="V14" i="3"/>
  <c r="W14" i="3" s="1"/>
  <c r="V15" i="3"/>
  <c r="W15" i="3" s="1"/>
  <c r="V16" i="3"/>
  <c r="W16" i="3" s="1"/>
  <c r="V17" i="3"/>
  <c r="W17" i="3" s="1"/>
  <c r="V18" i="3"/>
  <c r="V19" i="3"/>
  <c r="W19" i="3" s="1"/>
  <c r="V20" i="3"/>
  <c r="W20" i="3" s="1"/>
  <c r="V21" i="3"/>
  <c r="W21" i="3" s="1"/>
  <c r="V22" i="3"/>
  <c r="W22" i="3" s="1"/>
  <c r="V23" i="3"/>
  <c r="W23" i="3" s="1"/>
  <c r="V24" i="3"/>
  <c r="W24" i="3" s="1"/>
  <c r="V25" i="3"/>
  <c r="W25" i="3" s="1"/>
  <c r="V26" i="3"/>
  <c r="V27" i="3"/>
  <c r="W27" i="3" s="1"/>
  <c r="V28" i="3"/>
  <c r="W28" i="3" s="1"/>
  <c r="V29" i="3"/>
  <c r="W29" i="3" s="1"/>
  <c r="V30" i="3"/>
  <c r="W30" i="3" s="1"/>
  <c r="V31" i="3"/>
  <c r="W31" i="3" s="1"/>
  <c r="V32" i="3"/>
  <c r="W32" i="3" s="1"/>
  <c r="V33" i="3"/>
  <c r="W33" i="3" s="1"/>
  <c r="V34" i="3"/>
  <c r="V35" i="3"/>
  <c r="W35" i="3" s="1"/>
  <c r="V36" i="3"/>
  <c r="W36" i="3" s="1"/>
  <c r="V37" i="3"/>
  <c r="W37" i="3" s="1"/>
  <c r="V38" i="3"/>
  <c r="W38" i="3" s="1"/>
  <c r="V39" i="3"/>
  <c r="W39" i="3" s="1"/>
  <c r="V40" i="3"/>
  <c r="W40" i="3" s="1"/>
  <c r="V41" i="3"/>
  <c r="W41" i="3" s="1"/>
  <c r="V42" i="3"/>
  <c r="V43" i="3"/>
  <c r="W43" i="3" s="1"/>
  <c r="V44" i="3"/>
  <c r="W44" i="3" s="1"/>
  <c r="V45" i="3"/>
  <c r="W45" i="3" s="1"/>
  <c r="V46" i="3"/>
  <c r="W46" i="3" s="1"/>
  <c r="V47" i="3"/>
  <c r="W47" i="3" s="1"/>
  <c r="V48" i="3"/>
  <c r="W48" i="3" s="1"/>
  <c r="V49" i="3"/>
  <c r="W49" i="3" s="1"/>
  <c r="V50" i="3"/>
  <c r="V51" i="3"/>
  <c r="W51" i="3" s="1"/>
  <c r="V52" i="3"/>
  <c r="W52" i="3" s="1"/>
  <c r="V53" i="3"/>
  <c r="W53" i="3" s="1"/>
  <c r="V54" i="3"/>
  <c r="W54" i="3" s="1"/>
  <c r="V55" i="3"/>
  <c r="W55" i="3" s="1"/>
  <c r="V56" i="3"/>
  <c r="W56" i="3" s="1"/>
  <c r="V57" i="3"/>
  <c r="W57" i="3" s="1"/>
  <c r="V58" i="3"/>
  <c r="V59" i="3"/>
  <c r="W59" i="3" s="1"/>
  <c r="V60" i="3"/>
  <c r="W60" i="3" s="1"/>
  <c r="V61" i="3"/>
  <c r="W61" i="3" s="1"/>
  <c r="V62" i="3"/>
  <c r="W62" i="3" s="1"/>
  <c r="V63" i="3"/>
  <c r="W63" i="3" s="1"/>
  <c r="V64" i="3"/>
  <c r="W64" i="3" s="1"/>
  <c r="V65" i="3"/>
  <c r="W65" i="3" s="1"/>
  <c r="V66" i="3"/>
  <c r="V67" i="3"/>
  <c r="W67" i="3" s="1"/>
  <c r="V68" i="3"/>
  <c r="W68" i="3" s="1"/>
  <c r="V69" i="3"/>
  <c r="W69" i="3" s="1"/>
  <c r="V70" i="3"/>
  <c r="W70" i="3" s="1"/>
  <c r="V71" i="3"/>
  <c r="W71" i="3" s="1"/>
  <c r="V72" i="3"/>
  <c r="W72" i="3" s="1"/>
  <c r="V73" i="3"/>
  <c r="W73" i="3" s="1"/>
  <c r="V74" i="3"/>
  <c r="V75" i="3"/>
  <c r="W75" i="3" s="1"/>
  <c r="V76" i="3"/>
  <c r="W76" i="3" s="1"/>
  <c r="V77" i="3"/>
  <c r="W77" i="3" s="1"/>
  <c r="V78" i="3"/>
  <c r="W78" i="3" s="1"/>
  <c r="V3" i="3"/>
  <c r="W3" i="3" s="1"/>
  <c r="V4" i="3"/>
  <c r="W4" i="3" s="1"/>
  <c r="V5" i="3"/>
  <c r="W5" i="3" s="1"/>
  <c r="V6" i="3"/>
  <c r="V7" i="3"/>
  <c r="W7" i="3" s="1"/>
  <c r="V8" i="3"/>
  <c r="W8" i="3" s="1"/>
  <c r="V9" i="3"/>
  <c r="W9" i="3" s="1"/>
  <c r="V10" i="3"/>
  <c r="W10" i="3" s="1"/>
  <c r="V2" i="3"/>
  <c r="W2" i="3" s="1"/>
  <c r="S30" i="3"/>
  <c r="T30" i="3" s="1"/>
  <c r="S31" i="3"/>
  <c r="T31" i="3" s="1"/>
  <c r="S32" i="3"/>
  <c r="T32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S48" i="3"/>
  <c r="T48" i="3" s="1"/>
  <c r="S49" i="3"/>
  <c r="T49" i="3" s="1"/>
  <c r="S50" i="3"/>
  <c r="T50" i="3" s="1"/>
  <c r="S51" i="3"/>
  <c r="T51" i="3" s="1"/>
  <c r="S52" i="3"/>
  <c r="T52" i="3" s="1"/>
  <c r="S53" i="3"/>
  <c r="T53" i="3" s="1"/>
  <c r="S54" i="3"/>
  <c r="T54" i="3" s="1"/>
  <c r="S55" i="3"/>
  <c r="S56" i="3"/>
  <c r="T56" i="3" s="1"/>
  <c r="S57" i="3"/>
  <c r="T57" i="3" s="1"/>
  <c r="S58" i="3"/>
  <c r="T58" i="3" s="1"/>
  <c r="S59" i="3"/>
  <c r="T59" i="3" s="1"/>
  <c r="S60" i="3"/>
  <c r="T60" i="3" s="1"/>
  <c r="S61" i="3"/>
  <c r="T61" i="3" s="1"/>
  <c r="S62" i="3"/>
  <c r="T62" i="3" s="1"/>
  <c r="S63" i="3"/>
  <c r="S64" i="3"/>
  <c r="T64" i="3" s="1"/>
  <c r="S65" i="3"/>
  <c r="T65" i="3" s="1"/>
  <c r="S66" i="3"/>
  <c r="T66" i="3" s="1"/>
  <c r="S67" i="3"/>
  <c r="T67" i="3" s="1"/>
  <c r="S68" i="3"/>
  <c r="T68" i="3" s="1"/>
  <c r="S69" i="3"/>
  <c r="T69" i="3" s="1"/>
  <c r="S70" i="3"/>
  <c r="T70" i="3" s="1"/>
  <c r="S71" i="3"/>
  <c r="S72" i="3"/>
  <c r="T72" i="3" s="1"/>
  <c r="S73" i="3"/>
  <c r="T73" i="3" s="1"/>
  <c r="S74" i="3"/>
  <c r="T74" i="3" s="1"/>
  <c r="S75" i="3"/>
  <c r="T75" i="3" s="1"/>
  <c r="S76" i="3"/>
  <c r="T76" i="3" s="1"/>
  <c r="S77" i="3"/>
  <c r="T77" i="3" s="1"/>
  <c r="S78" i="3"/>
  <c r="T78" i="3" s="1"/>
  <c r="S3" i="3"/>
  <c r="S4" i="3"/>
  <c r="T4" i="3" s="1"/>
  <c r="S5" i="3"/>
  <c r="T5" i="3" s="1"/>
  <c r="S6" i="3"/>
  <c r="T6" i="3" s="1"/>
  <c r="S7" i="3"/>
  <c r="T7" i="3" s="1"/>
  <c r="S8" i="3"/>
  <c r="T8" i="3" s="1"/>
  <c r="S9" i="3"/>
  <c r="T9" i="3" s="1"/>
  <c r="S10" i="3"/>
  <c r="T10" i="3" s="1"/>
  <c r="S11" i="3"/>
  <c r="S12" i="3"/>
  <c r="T12" i="3" s="1"/>
  <c r="S13" i="3"/>
  <c r="T13" i="3" s="1"/>
  <c r="S14" i="3"/>
  <c r="T14" i="3" s="1"/>
  <c r="S15" i="3"/>
  <c r="T15" i="3" s="1"/>
  <c r="S16" i="3"/>
  <c r="T16" i="3" s="1"/>
  <c r="S17" i="3"/>
  <c r="T17" i="3" s="1"/>
  <c r="S18" i="3"/>
  <c r="T18" i="3" s="1"/>
  <c r="S19" i="3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S28" i="3"/>
  <c r="T28" i="3" s="1"/>
  <c r="S29" i="3"/>
  <c r="T29" i="3" s="1"/>
  <c r="S2" i="3"/>
  <c r="T2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3" i="3"/>
  <c r="Q3" i="3" s="1"/>
  <c r="P4" i="3"/>
  <c r="Q4" i="3" s="1"/>
  <c r="P5" i="3"/>
  <c r="Q5" i="3" s="1"/>
  <c r="P6" i="3"/>
  <c r="Q6" i="3" s="1"/>
  <c r="P7" i="3"/>
  <c r="Q7" i="3" s="1"/>
  <c r="P8" i="3"/>
  <c r="Q8" i="3" s="1"/>
  <c r="P9" i="3"/>
  <c r="Q9" i="3" s="1"/>
  <c r="P10" i="3"/>
  <c r="Q10" i="3" s="1"/>
  <c r="P11" i="3"/>
  <c r="Q11" i="3" s="1"/>
  <c r="P12" i="3"/>
  <c r="Q12" i="3" s="1"/>
  <c r="P13" i="3"/>
  <c r="Q13" i="3" s="1"/>
  <c r="P2" i="3"/>
  <c r="Q2" i="3" s="1"/>
  <c r="M36" i="3"/>
  <c r="N36" i="3" s="1"/>
  <c r="M37" i="3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3" i="3"/>
  <c r="N3" i="3" s="1"/>
  <c r="M4" i="3"/>
  <c r="M5" i="3"/>
  <c r="N5" i="3" s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2" i="3"/>
  <c r="J10" i="3"/>
  <c r="K10" i="3" s="1"/>
  <c r="J11" i="3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42" i="3"/>
  <c r="K42" i="3" s="1"/>
  <c r="J43" i="3"/>
  <c r="K43" i="3" s="1"/>
  <c r="J44" i="3"/>
  <c r="K44" i="3" s="1"/>
  <c r="J45" i="3"/>
  <c r="K45" i="3" s="1"/>
  <c r="J46" i="3"/>
  <c r="K46" i="3" s="1"/>
  <c r="J47" i="3"/>
  <c r="K47" i="3" s="1"/>
  <c r="J48" i="3"/>
  <c r="K48" i="3" s="1"/>
  <c r="J49" i="3"/>
  <c r="K49" i="3" s="1"/>
  <c r="J50" i="3"/>
  <c r="K50" i="3" s="1"/>
  <c r="J51" i="3"/>
  <c r="K51" i="3" s="1"/>
  <c r="J52" i="3"/>
  <c r="K52" i="3" s="1"/>
  <c r="J53" i="3"/>
  <c r="K53" i="3" s="1"/>
  <c r="J54" i="3"/>
  <c r="K54" i="3" s="1"/>
  <c r="J55" i="3"/>
  <c r="K55" i="3" s="1"/>
  <c r="J56" i="3"/>
  <c r="K56" i="3" s="1"/>
  <c r="J57" i="3"/>
  <c r="K57" i="3" s="1"/>
  <c r="J58" i="3"/>
  <c r="K58" i="3" s="1"/>
  <c r="J59" i="3"/>
  <c r="K59" i="3" s="1"/>
  <c r="J60" i="3"/>
  <c r="K60" i="3" s="1"/>
  <c r="J61" i="3"/>
  <c r="K61" i="3" s="1"/>
  <c r="J62" i="3"/>
  <c r="K62" i="3" s="1"/>
  <c r="J63" i="3"/>
  <c r="K63" i="3" s="1"/>
  <c r="J64" i="3"/>
  <c r="K64" i="3" s="1"/>
  <c r="J65" i="3"/>
  <c r="K65" i="3" s="1"/>
  <c r="J66" i="3"/>
  <c r="K66" i="3" s="1"/>
  <c r="J67" i="3"/>
  <c r="K67" i="3" s="1"/>
  <c r="J68" i="3"/>
  <c r="K68" i="3" s="1"/>
  <c r="J69" i="3"/>
  <c r="K69" i="3" s="1"/>
  <c r="J70" i="3"/>
  <c r="K70" i="3" s="1"/>
  <c r="J71" i="3"/>
  <c r="K71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2" i="3"/>
  <c r="K2" i="3" s="1"/>
  <c r="AN41" i="8" l="1"/>
  <c r="AN73" i="3" l="1"/>
  <c r="AN5" i="3" l="1"/>
  <c r="AN9" i="3"/>
  <c r="AN15" i="3"/>
  <c r="AN25" i="3"/>
  <c r="AN55" i="3"/>
  <c r="AN63" i="3"/>
  <c r="AN43" i="3" l="1"/>
  <c r="AN36" i="8" l="1"/>
  <c r="AN5" i="9" l="1"/>
  <c r="AP10" i="8"/>
  <c r="AP18" i="8"/>
  <c r="AP26" i="8"/>
  <c r="AP34" i="8"/>
  <c r="AP4" i="8"/>
  <c r="AP12" i="9"/>
  <c r="AP27" i="9"/>
  <c r="AP9" i="8"/>
  <c r="AP17" i="8"/>
  <c r="AP25" i="8"/>
  <c r="AP33" i="8"/>
  <c r="AP39" i="8"/>
  <c r="AP43" i="8"/>
  <c r="AP47" i="8"/>
  <c r="AP51" i="8"/>
  <c r="AP20" i="8"/>
  <c r="AP16" i="8"/>
  <c r="AP32" i="8"/>
  <c r="AP6" i="8"/>
  <c r="AP15" i="8"/>
  <c r="AP23" i="8"/>
  <c r="AP31" i="8"/>
  <c r="AP38" i="8"/>
  <c r="AP42" i="8"/>
  <c r="AP46" i="8"/>
  <c r="AP50" i="8"/>
  <c r="AP54" i="8"/>
  <c r="AP24" i="8"/>
  <c r="AP5" i="8"/>
  <c r="AP7" i="8"/>
  <c r="AP14" i="8"/>
  <c r="AP22" i="8"/>
  <c r="AP30" i="8"/>
  <c r="AP29" i="8"/>
  <c r="AP41" i="8"/>
  <c r="AP45" i="8"/>
  <c r="AP53" i="8"/>
  <c r="AP12" i="8"/>
  <c r="AP28" i="8"/>
  <c r="AP36" i="8"/>
  <c r="AP2" i="8"/>
  <c r="AP8" i="8"/>
  <c r="AP13" i="8"/>
  <c r="AP21" i="8"/>
  <c r="AP37" i="8"/>
  <c r="AP49" i="8"/>
  <c r="AP11" i="8"/>
  <c r="AP19" i="8"/>
  <c r="AP27" i="8"/>
  <c r="AP35" i="8"/>
  <c r="AP40" i="8"/>
  <c r="AP44" i="8"/>
  <c r="AP48" i="8"/>
  <c r="AP52" i="8"/>
  <c r="AP3" i="8"/>
  <c r="AP14" i="9"/>
  <c r="AP56" i="9"/>
  <c r="AP44" i="9"/>
  <c r="AP6" i="9"/>
  <c r="AP7" i="9"/>
  <c r="AP15" i="9"/>
  <c r="AP25" i="9"/>
  <c r="AP33" i="9"/>
  <c r="AP41" i="9"/>
  <c r="AP43" i="9"/>
  <c r="AP55" i="9"/>
  <c r="AP54" i="9"/>
  <c r="AP66" i="9"/>
  <c r="AP63" i="9"/>
  <c r="AP71" i="9"/>
  <c r="AP52" i="9"/>
  <c r="AP40" i="9"/>
  <c r="AP53" i="9"/>
  <c r="AP2" i="9"/>
  <c r="AP48" i="9"/>
  <c r="AP47" i="9"/>
  <c r="AP51" i="9"/>
  <c r="AP46" i="9"/>
  <c r="AP50" i="9"/>
  <c r="AP45" i="9"/>
  <c r="AP49" i="9"/>
  <c r="AP4" i="9"/>
  <c r="AP3" i="9"/>
  <c r="AP5" i="9"/>
  <c r="AP9" i="9"/>
  <c r="AP17" i="9"/>
  <c r="AP59" i="9"/>
  <c r="AP60" i="9"/>
  <c r="AP62" i="9"/>
  <c r="AP64" i="9"/>
  <c r="AP65" i="9"/>
  <c r="AP67" i="9"/>
  <c r="AP68" i="9"/>
  <c r="AP70" i="9"/>
  <c r="AP72" i="9"/>
  <c r="AP73" i="9"/>
  <c r="AP8" i="9"/>
  <c r="AP16" i="9"/>
  <c r="AP26" i="9"/>
  <c r="AP34" i="9"/>
  <c r="AP42" i="9"/>
  <c r="AP61" i="9"/>
  <c r="AP69" i="9"/>
  <c r="AP24" i="9"/>
  <c r="AP32" i="9"/>
  <c r="AP13" i="9"/>
  <c r="AP39" i="9"/>
  <c r="AP20" i="9"/>
  <c r="AP22" i="9"/>
  <c r="AP30" i="9"/>
  <c r="AP38" i="9"/>
  <c r="AP23" i="9"/>
  <c r="AP11" i="9"/>
  <c r="AP19" i="9"/>
  <c r="AP21" i="9"/>
  <c r="AP29" i="9"/>
  <c r="AP37" i="9"/>
  <c r="AP57" i="9"/>
  <c r="AP31" i="9"/>
  <c r="AP10" i="9"/>
  <c r="AP18" i="9"/>
  <c r="AP28" i="9"/>
  <c r="AP35" i="9"/>
  <c r="AP36" i="9"/>
  <c r="AP58" i="9"/>
  <c r="AP74" i="9" l="1"/>
  <c r="AP55" i="8"/>
  <c r="AQ79" i="3"/>
  <c r="AP44" i="3" l="1"/>
  <c r="AP22" i="3"/>
  <c r="AP54" i="3"/>
  <c r="AP63" i="3"/>
  <c r="AP23" i="3"/>
  <c r="AP6" i="3"/>
  <c r="AP5" i="3"/>
  <c r="AP41" i="3"/>
  <c r="AP70" i="3"/>
  <c r="AP61" i="3"/>
  <c r="AP72" i="3"/>
  <c r="AP21" i="3"/>
  <c r="AP27" i="3"/>
  <c r="AP38" i="3"/>
  <c r="AP20" i="3"/>
  <c r="AP68" i="3"/>
  <c r="AP78" i="3"/>
  <c r="AP35" i="3"/>
  <c r="AP8" i="3"/>
  <c r="AP19" i="3"/>
  <c r="AP42" i="3"/>
  <c r="AP58" i="3"/>
  <c r="AP3" i="3"/>
  <c r="AP10" i="3"/>
  <c r="AP13" i="3"/>
  <c r="AP32" i="3"/>
  <c r="AP47" i="3"/>
  <c r="AP9" i="3"/>
  <c r="AP49" i="3"/>
  <c r="AP45" i="3"/>
  <c r="AP48" i="3"/>
  <c r="AP56" i="3"/>
  <c r="AP62" i="3"/>
  <c r="AP65" i="3"/>
  <c r="AP66" i="3"/>
  <c r="AP71" i="3"/>
  <c r="AP74" i="3"/>
  <c r="AP18" i="3"/>
  <c r="AP37" i="3"/>
  <c r="AP60" i="3"/>
  <c r="AP64" i="3"/>
  <c r="AP73" i="3"/>
  <c r="AP16" i="3"/>
  <c r="AP25" i="3"/>
  <c r="AP43" i="3"/>
  <c r="AP53" i="3"/>
  <c r="AP69" i="3"/>
  <c r="AP24" i="3"/>
  <c r="AP31" i="3"/>
  <c r="AP52" i="3"/>
  <c r="AP59" i="3"/>
  <c r="AP7" i="3"/>
  <c r="AP55" i="3"/>
  <c r="AP17" i="3"/>
  <c r="AP36" i="3"/>
  <c r="AP4" i="3"/>
  <c r="AP11" i="3"/>
  <c r="AP15" i="3"/>
  <c r="AP30" i="3"/>
  <c r="AP33" i="3"/>
  <c r="AP34" i="3"/>
  <c r="AP51" i="3"/>
  <c r="AP77" i="3"/>
  <c r="AP14" i="3"/>
  <c r="AP29" i="3"/>
  <c r="AP40" i="3"/>
  <c r="AP67" i="3"/>
  <c r="AP12" i="3"/>
  <c r="AP28" i="3"/>
  <c r="AP39" i="3"/>
  <c r="AP46" i="3"/>
  <c r="AP50" i="3"/>
  <c r="AP57" i="3"/>
  <c r="AP75" i="3"/>
  <c r="AP76" i="3"/>
  <c r="AP2" i="3"/>
  <c r="AP26" i="3" l="1"/>
  <c r="AP79" i="3" s="1"/>
</calcChain>
</file>

<file path=xl/sharedStrings.xml><?xml version="1.0" encoding="utf-8"?>
<sst xmlns="http://schemas.openxmlformats.org/spreadsheetml/2006/main" count="1302" uniqueCount="540">
  <si>
    <t>StreetName</t>
  </si>
  <si>
    <t>StreetSegment</t>
  </si>
  <si>
    <t>NearestHouseNumber</t>
  </si>
  <si>
    <t>ALCOTT LANE</t>
  </si>
  <si>
    <t>ALCOTT LN</t>
  </si>
  <si>
    <t>WASHINGTON STREET</t>
  </si>
  <si>
    <t>BAKER STREET</t>
  </si>
  <si>
    <t>BAKER ST-01</t>
  </si>
  <si>
    <t>NAHATAN STREET</t>
  </si>
  <si>
    <t>BARLOW LANE</t>
  </si>
  <si>
    <t>BARLOW LN</t>
  </si>
  <si>
    <t>HIGH STREET</t>
  </si>
  <si>
    <t>BONNEY STREET</t>
  </si>
  <si>
    <t>BONNEY ST-06</t>
  </si>
  <si>
    <t>BROOKFIELD ROAD</t>
  </si>
  <si>
    <t>BROOKFIELD RD-01</t>
  </si>
  <si>
    <t>CARROLL AVENUE</t>
  </si>
  <si>
    <t>CHURCH</t>
  </si>
  <si>
    <t>805 HIGH ST</t>
  </si>
  <si>
    <t>CHURCH STREET</t>
  </si>
  <si>
    <t>CHURCH ST-01</t>
  </si>
  <si>
    <t>POND STREET</t>
  </si>
  <si>
    <t>CHURCH ST-02</t>
  </si>
  <si>
    <t>CIRCUIT ROAD</t>
  </si>
  <si>
    <t>CIRCUIT RD</t>
  </si>
  <si>
    <t>COBLEIGH STREET</t>
  </si>
  <si>
    <t>COBLEIGH ST-01</t>
  </si>
  <si>
    <t>CONANT ROAD</t>
  </si>
  <si>
    <t>CONANT RD-03</t>
  </si>
  <si>
    <t>CROFT REGIS ROAD</t>
  </si>
  <si>
    <t>CROFT REGIS RD</t>
  </si>
  <si>
    <t>CURTIS STREET</t>
  </si>
  <si>
    <t>CURTIS ST-01</t>
  </si>
  <si>
    <t>DEAN AVENUE</t>
  </si>
  <si>
    <t>DEAN AVE</t>
  </si>
  <si>
    <t>DOVER ROAD</t>
  </si>
  <si>
    <t>DOVER RD-01</t>
  </si>
  <si>
    <t>DOWNEY STREET</t>
  </si>
  <si>
    <t>DOWNEY ST-04</t>
  </si>
  <si>
    <t>SMITH DRIVE</t>
  </si>
  <si>
    <t>DOWNEY ST-05</t>
  </si>
  <si>
    <t>250 DOWNEY ST</t>
  </si>
  <si>
    <t>DOWNEY ST-06</t>
  </si>
  <si>
    <t>PUTTING DRIVE</t>
  </si>
  <si>
    <t>EAST STREET</t>
  </si>
  <si>
    <t>EAST ST-01</t>
  </si>
  <si>
    <t>EAST ST-02</t>
  </si>
  <si>
    <t>EAST ST-07</t>
  </si>
  <si>
    <t>EASTMAN AVENUE</t>
  </si>
  <si>
    <t>EASTMAN AVE</t>
  </si>
  <si>
    <t>FAIRVIEW STREET</t>
  </si>
  <si>
    <t>FAIRVIEW ST</t>
  </si>
  <si>
    <t>FENSVIEW DRIVE</t>
  </si>
  <si>
    <t>FENSVIEW DR-01</t>
  </si>
  <si>
    <t>OAK STREET</t>
  </si>
  <si>
    <t>FISHER STREET</t>
  </si>
  <si>
    <t>FISHER ST-01</t>
  </si>
  <si>
    <t>FISHER ST-02</t>
  </si>
  <si>
    <t>FRENCH STREET</t>
  </si>
  <si>
    <t>FRENCH ST-01</t>
  </si>
  <si>
    <t>GAY STREET</t>
  </si>
  <si>
    <t>GAY ST-01</t>
  </si>
  <si>
    <t>GAY ST-10</t>
  </si>
  <si>
    <t>PINE LANE</t>
  </si>
  <si>
    <t>GAY ST-12</t>
  </si>
  <si>
    <t>GAY ST-15</t>
  </si>
  <si>
    <t>GRAFTON AVENUE</t>
  </si>
  <si>
    <t>GRAFTON AVE-01</t>
  </si>
  <si>
    <t>GREENACRE ROAD</t>
  </si>
  <si>
    <t>GREENACRE RD-03</t>
  </si>
  <si>
    <t>HARTFORD STREET</t>
  </si>
  <si>
    <t>HARTFORD ST-01</t>
  </si>
  <si>
    <t>HARTFORD ST-03</t>
  </si>
  <si>
    <t>HIGH ROCK STREET</t>
  </si>
  <si>
    <t>HARTFORD ST-09</t>
  </si>
  <si>
    <t>KINGSWOOD ROAD</t>
  </si>
  <si>
    <t>HIGH ROCK ST-01</t>
  </si>
  <si>
    <t>HIGH ROCK ST-03</t>
  </si>
  <si>
    <t>HIGH ST-07</t>
  </si>
  <si>
    <t>BURGESS AVENUE</t>
  </si>
  <si>
    <t>HIGH ST-08</t>
  </si>
  <si>
    <t>HIGH ST-13</t>
  </si>
  <si>
    <t>MILL STREET</t>
  </si>
  <si>
    <t>HIGH ST-17</t>
  </si>
  <si>
    <t>HIGH ST-20</t>
  </si>
  <si>
    <t>837 HIGH ST</t>
  </si>
  <si>
    <t>HIGH ST-23</t>
  </si>
  <si>
    <t>HIGH ST-25</t>
  </si>
  <si>
    <t>HIGH ST-26</t>
  </si>
  <si>
    <t>WINDSOR ROAD</t>
  </si>
  <si>
    <t>HIGH ST-33</t>
  </si>
  <si>
    <t>SUMMER STREET</t>
  </si>
  <si>
    <t>HILLVIEW ROAD</t>
  </si>
  <si>
    <t>HILLVIEW RD-01</t>
  </si>
  <si>
    <t>HOOPER STREET</t>
  </si>
  <si>
    <t>HOOPER ST-01</t>
  </si>
  <si>
    <t>LAKE SHORE DRIVE</t>
  </si>
  <si>
    <t>LAKE SHORE DR-01</t>
  </si>
  <si>
    <t>LAURA LANE</t>
  </si>
  <si>
    <t>LAURA LN-01</t>
  </si>
  <si>
    <t>LORING STREET</t>
  </si>
  <si>
    <t>LORING ST</t>
  </si>
  <si>
    <t>LULL STREET</t>
  </si>
  <si>
    <t>LULL ST-01</t>
  </si>
  <si>
    <t>MARSHALL STREET</t>
  </si>
  <si>
    <t>MARSHALL ST</t>
  </si>
  <si>
    <t>MILL ST-03</t>
  </si>
  <si>
    <t>NAHATAN ST-01</t>
  </si>
  <si>
    <t>60 NAHATAN ST</t>
  </si>
  <si>
    <t>NAHATAN ST-02</t>
  </si>
  <si>
    <t>NAHATAN ST-03</t>
  </si>
  <si>
    <t>NORFOLK AVENUE</t>
  </si>
  <si>
    <t>NORFOLK AVE-01</t>
  </si>
  <si>
    <t>OAK ST-01</t>
  </si>
  <si>
    <t>1 OAKS ST</t>
  </si>
  <si>
    <t>OAK ST-04</t>
  </si>
  <si>
    <t>SPRUCE DRIVE</t>
  </si>
  <si>
    <t>POND PLAIN ROAD</t>
  </si>
  <si>
    <t>POND PLAIN RD-01</t>
  </si>
  <si>
    <t>POND PLAIN RD-05</t>
  </si>
  <si>
    <t>POND ST-01</t>
  </si>
  <si>
    <t>POND ST-03</t>
  </si>
  <si>
    <t>530 POND ST</t>
  </si>
  <si>
    <t>POND ST-06</t>
  </si>
  <si>
    <t>ARCADIA ROAD</t>
  </si>
  <si>
    <t>POND ST-09</t>
  </si>
  <si>
    <t>POND ST-11</t>
  </si>
  <si>
    <t>MARTINGALE LANE</t>
  </si>
  <si>
    <t>POND ST-22</t>
  </si>
  <si>
    <t>WILLOW FARM ROAD</t>
  </si>
  <si>
    <t>POND ST-24</t>
  </si>
  <si>
    <t>SAINT DENIS DRIVE</t>
  </si>
  <si>
    <t>SAINT DENIS DR-01</t>
  </si>
  <si>
    <t>SCHOOL STREET</t>
  </si>
  <si>
    <t>SCHOOL ST-01</t>
  </si>
  <si>
    <t>SEXTON AVENUE</t>
  </si>
  <si>
    <t>SEXTON AVE-01</t>
  </si>
  <si>
    <t>SPRUCE DR</t>
  </si>
  <si>
    <t>STANFORD DRIVE</t>
  </si>
  <si>
    <t>STANFORD DR</t>
  </si>
  <si>
    <t>STRAFFORD ROAD</t>
  </si>
  <si>
    <t>STRAFFORD RD-04</t>
  </si>
  <si>
    <t>SUMMER ST-01</t>
  </si>
  <si>
    <t>SYLVAN ROAD</t>
  </si>
  <si>
    <t>SYLVAN RD</t>
  </si>
  <si>
    <t>WASHINGTON ST-02</t>
  </si>
  <si>
    <t>WASHINGTON ST-03</t>
  </si>
  <si>
    <t>WASHINGTON ST-09</t>
  </si>
  <si>
    <t>157 WASHINGTON ST</t>
  </si>
  <si>
    <t>WASHINGTON ST-12</t>
  </si>
  <si>
    <t>DEAN STREET</t>
  </si>
  <si>
    <t>WASHINGTON ST-14</t>
  </si>
  <si>
    <t>258 WASHINGTON ST</t>
  </si>
  <si>
    <t>WASHINGTON ST-15</t>
  </si>
  <si>
    <t>327 WASHINGTON ST</t>
  </si>
  <si>
    <t>WASHINGTON ST-17</t>
  </si>
  <si>
    <t>CLAPBOARDTREE STREET</t>
  </si>
  <si>
    <t>WENTWORTH STREET</t>
  </si>
  <si>
    <t>WENTWORTH ST</t>
  </si>
  <si>
    <t>WILLARD CIRCLE</t>
  </si>
  <si>
    <t>WILLARD CIR-02</t>
  </si>
  <si>
    <t>WINDSOR RD-01</t>
  </si>
  <si>
    <t>-</t>
  </si>
  <si>
    <t>Priority</t>
  </si>
  <si>
    <t>CEDAR HILL DRIVE</t>
  </si>
  <si>
    <t>CEDAR HILL DR-01</t>
  </si>
  <si>
    <t>CLAPBOARDTREE ST-01</t>
  </si>
  <si>
    <t>CANTON STREET</t>
  </si>
  <si>
    <t>FORBES ROAD</t>
  </si>
  <si>
    <t>FORBES RD-02</t>
  </si>
  <si>
    <t>KILRONAN ROAD</t>
  </si>
  <si>
    <t>FORBES RD-03</t>
  </si>
  <si>
    <t>CUSHING ROAD</t>
  </si>
  <si>
    <t>FORBES RD-04</t>
  </si>
  <si>
    <t>GLANDORE ROAD</t>
  </si>
  <si>
    <t>FOREST ROAD</t>
  </si>
  <si>
    <t>FOREST RD</t>
  </si>
  <si>
    <t>GLOUCESTER ROAD</t>
  </si>
  <si>
    <t>GLOUCESTER RD-01</t>
  </si>
  <si>
    <t>GROVE STREET</t>
  </si>
  <si>
    <t>GROVE ST-01</t>
  </si>
  <si>
    <t>HARTFORD ST-10</t>
  </si>
  <si>
    <t>HARVARD STREET</t>
  </si>
  <si>
    <t>HARVARD ST</t>
  </si>
  <si>
    <t>HIGH ST-15</t>
  </si>
  <si>
    <t>HIGHLAND GLEN ROAD</t>
  </si>
  <si>
    <t>MARTHA JONES ROAD</t>
  </si>
  <si>
    <t>MARTHA JONES RD-01</t>
  </si>
  <si>
    <t>RESERVOIR ROAD</t>
  </si>
  <si>
    <t>MILL BROOK ROAD</t>
  </si>
  <si>
    <t>MILL BROOK RD-01</t>
  </si>
  <si>
    <t>N STAR WAY</t>
  </si>
  <si>
    <t>NAHATAN ST-04</t>
  </si>
  <si>
    <t>NAHATAN ST-05</t>
  </si>
  <si>
    <t>PHILLIPS BROOK ROAD</t>
  </si>
  <si>
    <t>PHILLIPS BROOK RD-01</t>
  </si>
  <si>
    <t>PINE LN-04</t>
  </si>
  <si>
    <t>PUTTING DR</t>
  </si>
  <si>
    <t>ROSEMONT ROAD</t>
  </si>
  <si>
    <t>ROSEMONT RD-01</t>
  </si>
  <si>
    <t>SCHOOL ST-02</t>
  </si>
  <si>
    <t>SCHAEFER AVENUE</t>
  </si>
  <si>
    <t>UNIVERSITY AVENUE</t>
  </si>
  <si>
    <t>UNIVERSITY AVE-01</t>
  </si>
  <si>
    <t>UNIVERSITY AVE-02</t>
  </si>
  <si>
    <t>UNIVERSITY AVE-03</t>
  </si>
  <si>
    <t>YALE STREET</t>
  </si>
  <si>
    <t>UNIVERSITY AVE-04</t>
  </si>
  <si>
    <t>DARTMOUTH STREET</t>
  </si>
  <si>
    <t>UNIVERSITY AVE-05</t>
  </si>
  <si>
    <t>UNIVERSITY AVE-06</t>
  </si>
  <si>
    <t xml:space="preserve">UNIVERSITY AVE-07 </t>
  </si>
  <si>
    <t>WARWICK DRIVE</t>
  </si>
  <si>
    <t>WARWICK DR-02</t>
  </si>
  <si>
    <t>WESSEX DRIVE</t>
  </si>
  <si>
    <t>WESSEX DR-01</t>
  </si>
  <si>
    <t>WINTER STREET</t>
  </si>
  <si>
    <t>WINTER ST-01</t>
  </si>
  <si>
    <t>COLBY WAY</t>
  </si>
  <si>
    <t>WINTER ST-02</t>
  </si>
  <si>
    <t>DELA PARK ROAD</t>
  </si>
  <si>
    <t>WINTER ST-04</t>
  </si>
  <si>
    <t>AUTUMN DRIVE</t>
  </si>
  <si>
    <t>WINTER ST-05</t>
  </si>
  <si>
    <t>BRIARWOOD DRIVE</t>
  </si>
  <si>
    <t>THOMPSON AVENUE</t>
  </si>
  <si>
    <t>WINTER ST-06</t>
  </si>
  <si>
    <t>LASALLE ROAD</t>
  </si>
  <si>
    <t/>
  </si>
  <si>
    <t>ID</t>
  </si>
  <si>
    <t>1-1-1</t>
  </si>
  <si>
    <t>1-3-1</t>
  </si>
  <si>
    <t>1-2-1</t>
  </si>
  <si>
    <t>1-2-2</t>
  </si>
  <si>
    <t>1-3-2</t>
  </si>
  <si>
    <t>1-4-1</t>
  </si>
  <si>
    <t>1-4-2</t>
  </si>
  <si>
    <t>1-5-1</t>
  </si>
  <si>
    <t>1-5-2</t>
  </si>
  <si>
    <t>1-5-3</t>
  </si>
  <si>
    <t>1-6-1</t>
  </si>
  <si>
    <t>1-6-2</t>
  </si>
  <si>
    <t>1-7-1</t>
  </si>
  <si>
    <t>1-7-2</t>
  </si>
  <si>
    <t>2-8-1</t>
  </si>
  <si>
    <t>1-8-1</t>
  </si>
  <si>
    <t>1-9-1</t>
  </si>
  <si>
    <t>1-9-2</t>
  </si>
  <si>
    <t>1-9-3</t>
  </si>
  <si>
    <t>1-10-1</t>
  </si>
  <si>
    <t>1-11-1</t>
  </si>
  <si>
    <t>1-11-2</t>
  </si>
  <si>
    <t>1-11-3</t>
  </si>
  <si>
    <t>1-12-1</t>
  </si>
  <si>
    <t>1-12-2</t>
  </si>
  <si>
    <t>1-12-3</t>
  </si>
  <si>
    <t>1-12-4</t>
  </si>
  <si>
    <t>1-13-1</t>
  </si>
  <si>
    <t>1-13-2</t>
  </si>
  <si>
    <t>1-13-3</t>
  </si>
  <si>
    <t>1-13-4</t>
  </si>
  <si>
    <t>1-14-1</t>
  </si>
  <si>
    <t>1-14-2</t>
  </si>
  <si>
    <t>1-15-1</t>
  </si>
  <si>
    <t>1-16-1</t>
  </si>
  <si>
    <t>1-17-1</t>
  </si>
  <si>
    <t>1-17-2</t>
  </si>
  <si>
    <t>1-17-3</t>
  </si>
  <si>
    <t>1-18-1</t>
  </si>
  <si>
    <t>1-18-2</t>
  </si>
  <si>
    <t>1-19-1</t>
  </si>
  <si>
    <t>1-19-2</t>
  </si>
  <si>
    <t>1-20-1</t>
  </si>
  <si>
    <t>1-20-2</t>
  </si>
  <si>
    <t>1-21-1</t>
  </si>
  <si>
    <t>1-21-2</t>
  </si>
  <si>
    <t>1-21-3</t>
  </si>
  <si>
    <t>1-22-1</t>
  </si>
  <si>
    <t>1-22-2</t>
  </si>
  <si>
    <t>1-23-1</t>
  </si>
  <si>
    <t>1-24-1</t>
  </si>
  <si>
    <t>1-24-2</t>
  </si>
  <si>
    <t>1-24-3</t>
  </si>
  <si>
    <t>1-24-4</t>
  </si>
  <si>
    <t>1-25-1</t>
  </si>
  <si>
    <t>1-26-1</t>
  </si>
  <si>
    <t>1-26-2</t>
  </si>
  <si>
    <t>1-27-1</t>
  </si>
  <si>
    <t>1-28-1</t>
  </si>
  <si>
    <t>1-29-1</t>
  </si>
  <si>
    <t>1-29-2</t>
  </si>
  <si>
    <t>1-29-3</t>
  </si>
  <si>
    <t>1-30-1</t>
  </si>
  <si>
    <t>1-31-1</t>
  </si>
  <si>
    <t>1-32-1</t>
  </si>
  <si>
    <t>1-33-1</t>
  </si>
  <si>
    <t>1-34-1</t>
  </si>
  <si>
    <t>1-35-1</t>
  </si>
  <si>
    <t>1-36-1</t>
  </si>
  <si>
    <t>1-37-1</t>
  </si>
  <si>
    <t>1-37-2</t>
  </si>
  <si>
    <t>1-38-1</t>
  </si>
  <si>
    <t>1-39-1</t>
  </si>
  <si>
    <t>1-40-1</t>
  </si>
  <si>
    <t>1-40-2</t>
  </si>
  <si>
    <t>1-41-1</t>
  </si>
  <si>
    <t>1-42-1</t>
  </si>
  <si>
    <t>1-43-1</t>
  </si>
  <si>
    <t>2-1-1</t>
  </si>
  <si>
    <t>2-2-1</t>
  </si>
  <si>
    <t>2-2-2</t>
  </si>
  <si>
    <t>2-2-3</t>
  </si>
  <si>
    <t>2-4-1</t>
  </si>
  <si>
    <t>2-5-1</t>
  </si>
  <si>
    <t>2-5-2</t>
  </si>
  <si>
    <t>2-5-3</t>
  </si>
  <si>
    <t>2-3-1</t>
  </si>
  <si>
    <t>2-6-1</t>
  </si>
  <si>
    <t>2-7-1</t>
  </si>
  <si>
    <t>2-7-2</t>
  </si>
  <si>
    <t>2-8-2</t>
  </si>
  <si>
    <t>2-8-3</t>
  </si>
  <si>
    <t>2-8-4</t>
  </si>
  <si>
    <t>2-9-1</t>
  </si>
  <si>
    <t>2-10-1</t>
  </si>
  <si>
    <t>2-11-1</t>
  </si>
  <si>
    <t>2-12-1</t>
  </si>
  <si>
    <t>2-13-1</t>
  </si>
  <si>
    <t>2-13-2</t>
  </si>
  <si>
    <t>2-14-1</t>
  </si>
  <si>
    <t>2-15-1</t>
  </si>
  <si>
    <t>2-15-2</t>
  </si>
  <si>
    <t>2-15-3</t>
  </si>
  <si>
    <t>2-15-4</t>
  </si>
  <si>
    <t>2-16-1</t>
  </si>
  <si>
    <t>2-17-1</t>
  </si>
  <si>
    <t>2-18-1</t>
  </si>
  <si>
    <t>2-19-1</t>
  </si>
  <si>
    <t>2-20-1</t>
  </si>
  <si>
    <t>2-21-1</t>
  </si>
  <si>
    <t>2-22-1</t>
  </si>
  <si>
    <t>2-23-1</t>
  </si>
  <si>
    <t>2-24-1</t>
  </si>
  <si>
    <t>2-25-1</t>
  </si>
  <si>
    <t>2-26-1</t>
  </si>
  <si>
    <t>2-27-1</t>
  </si>
  <si>
    <t>2-28-1</t>
  </si>
  <si>
    <t>2-29-1</t>
  </si>
  <si>
    <t>2-30-1</t>
  </si>
  <si>
    <t>2-31-1</t>
  </si>
  <si>
    <t>2-31-2</t>
  </si>
  <si>
    <t>2-32-1</t>
  </si>
  <si>
    <t>2-33-1</t>
  </si>
  <si>
    <t>2-34-1</t>
  </si>
  <si>
    <t>2-35-1</t>
  </si>
  <si>
    <t>2-36-1</t>
  </si>
  <si>
    <t>3-1-1</t>
  </si>
  <si>
    <t>3-2-1</t>
  </si>
  <si>
    <t>3-3-1</t>
  </si>
  <si>
    <t>3-4-1</t>
  </si>
  <si>
    <t>3-4-2</t>
  </si>
  <si>
    <t>3-5-1</t>
  </si>
  <si>
    <t>3-5-2</t>
  </si>
  <si>
    <t>3-6-1</t>
  </si>
  <si>
    <t>3-7-1</t>
  </si>
  <si>
    <t>3-8-1</t>
  </si>
  <si>
    <t>3-9-1</t>
  </si>
  <si>
    <t>3-10-1</t>
  </si>
  <si>
    <t>3-11-1</t>
  </si>
  <si>
    <t>3-12-1</t>
  </si>
  <si>
    <t>3-13-1</t>
  </si>
  <si>
    <t>3-14-1</t>
  </si>
  <si>
    <t>3-15-1</t>
  </si>
  <si>
    <t>3-16-1</t>
  </si>
  <si>
    <t>3-16-2</t>
  </si>
  <si>
    <t>3-16-3</t>
  </si>
  <si>
    <t>3-17-1</t>
  </si>
  <si>
    <t>3-20-1</t>
  </si>
  <si>
    <t>3-21-1</t>
  </si>
  <si>
    <t>3-22-1</t>
  </si>
  <si>
    <t>3-22-2</t>
  </si>
  <si>
    <t>3-22-3</t>
  </si>
  <si>
    <t>3-22-4</t>
  </si>
  <si>
    <t>3-23-1</t>
  </si>
  <si>
    <t>3-23-2</t>
  </si>
  <si>
    <t>3-23-3</t>
  </si>
  <si>
    <t>3-23-4</t>
  </si>
  <si>
    <t>3-24-1</t>
  </si>
  <si>
    <t>3-24-2</t>
  </si>
  <si>
    <t>3-24-3</t>
  </si>
  <si>
    <t>3-25-1</t>
  </si>
  <si>
    <t>3-26-1</t>
  </si>
  <si>
    <t>3-26-2</t>
  </si>
  <si>
    <t>3-26-3</t>
  </si>
  <si>
    <t>3-26-4</t>
  </si>
  <si>
    <t>3-26-5</t>
  </si>
  <si>
    <t>3-26-6</t>
  </si>
  <si>
    <t>3-27-1</t>
  </si>
  <si>
    <t>2-31-3</t>
  </si>
  <si>
    <t>2-31-4</t>
  </si>
  <si>
    <t>2-31-5</t>
  </si>
  <si>
    <t>2-31-6</t>
  </si>
  <si>
    <t>3-28-1</t>
  </si>
  <si>
    <t>3-29-1</t>
  </si>
  <si>
    <t>3-30-1</t>
  </si>
  <si>
    <t>3-31-1</t>
  </si>
  <si>
    <t>3-35-1</t>
  </si>
  <si>
    <t>3-35-2</t>
  </si>
  <si>
    <t>3-35-3</t>
  </si>
  <si>
    <t>3-35-4</t>
  </si>
  <si>
    <t>3-35-5</t>
  </si>
  <si>
    <t>3-35-6</t>
  </si>
  <si>
    <t>3-36-1</t>
  </si>
  <si>
    <t>3-37-1</t>
  </si>
  <si>
    <t>3-37-2</t>
  </si>
  <si>
    <t>3-37-3</t>
  </si>
  <si>
    <t>3-37-4</t>
  </si>
  <si>
    <t>3-37-5</t>
  </si>
  <si>
    <t>3-37-6</t>
  </si>
  <si>
    <t>3-38-1</t>
  </si>
  <si>
    <t>3-39-1</t>
  </si>
  <si>
    <t>3-40-1</t>
  </si>
  <si>
    <t>3-41-1</t>
  </si>
  <si>
    <t>3-42-1</t>
  </si>
  <si>
    <t>3-43-1</t>
  </si>
  <si>
    <t>3-44-1</t>
  </si>
  <si>
    <t>3-45-1</t>
  </si>
  <si>
    <t>3-46-1</t>
  </si>
  <si>
    <t>3-47-1</t>
  </si>
  <si>
    <t>3-48-1</t>
  </si>
  <si>
    <t>3-49-1</t>
  </si>
  <si>
    <t>3-16-4</t>
  </si>
  <si>
    <t>Additional Const. Cost</t>
  </si>
  <si>
    <t>Total Cost</t>
  </si>
  <si>
    <t>Sign Cost</t>
  </si>
  <si>
    <t>805 HIGH STREET</t>
  </si>
  <si>
    <t>CHURCH DRIVEWAY</t>
  </si>
  <si>
    <t>250 DOWNEY STREET</t>
  </si>
  <si>
    <t>SCHOOL (837 HIGH STREET)</t>
  </si>
  <si>
    <t>New Posts</t>
  </si>
  <si>
    <t>No. of New Ramps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</si>
  <si>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</si>
  <si>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</si>
  <si>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</si>
  <si>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</si>
  <si>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</si>
  <si>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</si>
  <si>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</si>
  <si>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</si>
  <si>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</si>
  <si>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</si>
  <si>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</si>
  <si>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</si>
  <si>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</si>
  <si>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</si>
  <si>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</si>
  <si>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</si>
  <si>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</si>
  <si>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</si>
  <si>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</si>
  <si>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</si>
  <si>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</si>
  <si>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</si>
  <si>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</si>
  <si>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</si>
  <si>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</si>
  <si>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</si>
  <si>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</si>
  <si>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</si>
  <si>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</si>
  <si>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</si>
  <si>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</si>
  <si>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</si>
  <si>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</si>
  <si>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</si>
  <si>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</si>
  <si>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</si>
  <si>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</si>
  <si>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</si>
  <si>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</si>
  <si>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</si>
  <si>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</si>
  <si>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</si>
  <si>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</si>
  <si>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Vegetation Trimming</t>
  </si>
  <si>
    <t>No. of New At Crosswalk Ped Sign Assemblies</t>
  </si>
  <si>
    <t>No. of New Adv Ped Sign Assemblies</t>
  </si>
  <si>
    <t>R&amp;R Sign</t>
  </si>
  <si>
    <t>Yes</t>
  </si>
  <si>
    <t>Remove Sign</t>
  </si>
  <si>
    <t>Cost/LF</t>
  </si>
  <si>
    <t>Cost/ Post</t>
  </si>
  <si>
    <t>Cost/ Sign</t>
  </si>
  <si>
    <t>Cost/ Ramp</t>
  </si>
  <si>
    <t>Cost/ Panel</t>
  </si>
  <si>
    <t>Subtotal</t>
  </si>
  <si>
    <t>Pavement Markings (LF)</t>
  </si>
  <si>
    <t>No. of Stop/ Yield Signs</t>
  </si>
  <si>
    <t>No. of Det Warning Only</t>
  </si>
  <si>
    <t>Intersecting Street</t>
  </si>
  <si>
    <t>Location</t>
  </si>
  <si>
    <t>R&amp;R Catch Basin Frame &amp; Grate</t>
  </si>
  <si>
    <t>R&amp;R Sign Panels Only</t>
  </si>
  <si>
    <t>MH Adjustment</t>
  </si>
  <si>
    <t>Gate Box Adjustment</t>
  </si>
  <si>
    <t>No. of Stop/ Yield Signs or other sign</t>
  </si>
  <si>
    <t>Pavement Marking Removal (SF)</t>
  </si>
  <si>
    <t>CIRCUIT ROAD/ CLAPBOARDTREE</t>
  </si>
  <si>
    <t>MARTHA JONES SCHOOL</t>
  </si>
  <si>
    <t>Cost/Gate Box Adj</t>
  </si>
  <si>
    <t>Cost/ MH Adj</t>
  </si>
  <si>
    <t>Utility Structure Adjustment</t>
  </si>
  <si>
    <t>Pedestrian refuge</t>
  </si>
  <si>
    <t>Geometric Redesign</t>
  </si>
  <si>
    <t>Bump out</t>
  </si>
  <si>
    <t>Crosswalk Layout redesign</t>
  </si>
  <si>
    <t>CW relocation</t>
  </si>
  <si>
    <t>Ditch repair behind crosswalk</t>
  </si>
  <si>
    <t>Double bump out</t>
  </si>
  <si>
    <t>Ramp &amp; CW redesign</t>
  </si>
  <si>
    <t>Fix broken curb</t>
  </si>
  <si>
    <t>Added Yield Here to Peds Signs</t>
  </si>
  <si>
    <t>Total Estimated Cost of Tier 1 Improvements =</t>
  </si>
  <si>
    <t xml:space="preserve">Additional Const. </t>
  </si>
  <si>
    <t>Intersection Improvement</t>
  </si>
  <si>
    <t>Cost/ Frame &amp; Grate</t>
  </si>
  <si>
    <t>Cost/ Utility Structure Adj</t>
  </si>
  <si>
    <t>Total Estimated Cost of Tier 2 Improvements =</t>
  </si>
  <si>
    <t>Cost/Utility Structure  Adj</t>
  </si>
  <si>
    <t>Additional Const.</t>
  </si>
  <si>
    <t>MH Adj</t>
  </si>
  <si>
    <t>Cost/ LF</t>
  </si>
  <si>
    <t>Additional Const</t>
  </si>
  <si>
    <t>44</t>
  </si>
  <si>
    <t>45</t>
  </si>
  <si>
    <t>46</t>
  </si>
  <si>
    <t>47</t>
  </si>
  <si>
    <t>48</t>
  </si>
  <si>
    <t>49</t>
  </si>
  <si>
    <t>Total Estimated Cost of Tier 3 Improvements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</si>
</sst>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7" fillId="0" borderId="1" xfId="5" applyFont="1" applyFill="1" applyBorder="1" applyAlignment="1"/>
    <xf numFmtId="0" fontId="7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/>
    <xf numFmtId="49" fontId="0" fillId="0" borderId="1" xfId="0" applyNumberFormat="1" applyFill="1" applyBorder="1" applyAlignment="1">
      <alignment horizontal="center"/>
    </xf>
    <xf numFmtId="0" fontId="0" fillId="0" borderId="0" xfId="0" applyBorder="1"/>
    <xf numFmtId="0" fontId="2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vertical="center"/>
    </xf>
    <xf numFmtId="0" fontId="7" fillId="0" borderId="5" xfId="5" applyFont="1" applyFill="1" applyBorder="1" applyAlignment="1"/>
    <xf numFmtId="0" fontId="7" fillId="0" borderId="5" xfId="5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2" fillId="0" borderId="5" xfId="5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9" xfId="0" applyBorder="1" applyAlignment="1">
      <alignment horizontal="center"/>
    </xf>
    <xf numFmtId="164" fontId="7" fillId="0" borderId="5" xfId="5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8" fillId="5" borderId="6" xfId="1" applyNumberFormat="1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7" fillId="0" borderId="0" xfId="1" applyFont="1" applyFill="1" applyBorder="1" applyAlignment="1">
      <alignment wrapText="1"/>
    </xf>
    <xf numFmtId="49" fontId="0" fillId="0" borderId="0" xfId="0" applyNumberFormat="1" applyFill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49" fontId="10" fillId="8" borderId="3" xfId="5" applyNumberFormat="1" applyFont="1" applyFill="1" applyBorder="1" applyAlignment="1">
      <alignment horizontal="center"/>
    </xf>
    <xf numFmtId="0" fontId="10" fillId="9" borderId="3" xfId="5" applyFont="1" applyFill="1" applyBorder="1" applyAlignment="1">
      <alignment horizontal="center"/>
    </xf>
    <xf numFmtId="0" fontId="10" fillId="9" borderId="3" xfId="5" applyFont="1" applyFill="1" applyBorder="1" applyAlignment="1">
      <alignment horizontal="center" vertical="center"/>
    </xf>
    <xf numFmtId="0" fontId="10" fillId="9" borderId="3" xfId="5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164" fontId="7" fillId="0" borderId="0" xfId="5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9" borderId="3" xfId="5" applyNumberFormat="1" applyFont="1" applyFill="1" applyBorder="1" applyAlignment="1">
      <alignment horizontal="center" vertical="center" wrapText="1"/>
    </xf>
    <xf numFmtId="0" fontId="7" fillId="0" borderId="5" xfId="5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3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5" fillId="0" borderId="0" xfId="4" applyFill="1" applyBorder="1" applyAlignment="1">
      <alignment wrapText="1"/>
    </xf>
    <xf numFmtId="0" fontId="3" fillId="0" borderId="0" xfId="2" applyFill="1" applyBorder="1" applyAlignment="1">
      <alignment wrapText="1"/>
    </xf>
    <xf numFmtId="0" fontId="3" fillId="0" borderId="0" xfId="2" applyFill="1" applyBorder="1" applyAlignment="1">
      <alignment horizontal="center"/>
    </xf>
    <xf numFmtId="0" fontId="5" fillId="0" borderId="0" xfId="4" applyFill="1" applyBorder="1" applyAlignment="1">
      <alignment horizontal="center"/>
    </xf>
    <xf numFmtId="0" fontId="4" fillId="0" borderId="0" xfId="3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49" fontId="10" fillId="8" borderId="3" xfId="5" applyNumberFormat="1" applyFont="1" applyFill="1" applyBorder="1" applyAlignment="1">
      <alignment horizontal="center" wrapText="1"/>
    </xf>
    <xf numFmtId="0" fontId="10" fillId="9" borderId="3" xfId="5" applyFont="1" applyFill="1" applyBorder="1" applyAlignment="1">
      <alignment horizontal="center" wrapText="1"/>
    </xf>
    <xf numFmtId="0" fontId="2" fillId="0" borderId="1" xfId="6" applyFont="1" applyFill="1" applyBorder="1" applyAlignment="1">
      <alignment horizontal="left"/>
    </xf>
    <xf numFmtId="1" fontId="7" fillId="0" borderId="5" xfId="5" applyNumberFormat="1" applyFont="1" applyFill="1" applyBorder="1" applyAlignment="1">
      <alignment horizontal="center" vertical="center"/>
    </xf>
    <xf numFmtId="1" fontId="10" fillId="9" borderId="3" xfId="5" applyNumberFormat="1" applyFont="1" applyFill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/>
    </xf>
    <xf numFmtId="0" fontId="2" fillId="0" borderId="1" xfId="6" applyFont="1" applyFill="1" applyBorder="1" applyAlignment="1"/>
    <xf numFmtId="0" fontId="2" fillId="0" borderId="1" xfId="6" applyFont="1" applyFill="1" applyBorder="1" applyAlignment="1">
      <alignment horizontal="center" vertical="center"/>
    </xf>
    <xf numFmtId="0" fontId="2" fillId="6" borderId="1" xfId="6" applyFont="1" applyFill="1" applyBorder="1" applyAlignment="1">
      <alignment horizontal="center" vertical="center"/>
    </xf>
    <xf numFmtId="0" fontId="2" fillId="7" borderId="1" xfId="6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1" xfId="6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1" xfId="0" quotePrefix="1" applyBorder="1" applyAlignment="1">
      <alignment horizontal="center"/>
    </xf>
    <xf numFmtId="0" fontId="2" fillId="0" borderId="1" xfId="5" applyFont="1" applyFill="1" applyBorder="1" applyAlignment="1">
      <alignment wrapText="1"/>
    </xf>
    <xf numFmtId="164" fontId="7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0" fontId="0" fillId="0" borderId="1" xfId="0" applyBorder="1"/>
    <xf numFmtId="1" fontId="7" fillId="0" borderId="0" xfId="5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64" fontId="2" fillId="0" borderId="0" xfId="5" applyNumberFormat="1" applyFont="1" applyFill="1" applyBorder="1" applyAlignment="1">
      <alignment horizontal="left" vertical="center"/>
    </xf>
    <xf numFmtId="1" fontId="7" fillId="0" borderId="1" xfId="5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1" fontId="2" fillId="0" borderId="1" xfId="5" applyNumberFormat="1" applyFont="1" applyFill="1" applyBorder="1" applyAlignment="1">
      <alignment horizontal="center" vertical="center"/>
    </xf>
    <xf numFmtId="49" fontId="10" fillId="8" borderId="3" xfId="5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0" fillId="9" borderId="10" xfId="5" applyFont="1" applyFill="1" applyBorder="1" applyAlignment="1">
      <alignment horizontal="center" vertical="center" wrapText="1"/>
    </xf>
    <xf numFmtId="164" fontId="2" fillId="0" borderId="1" xfId="5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2" fillId="0" borderId="0" xfId="6" applyFont="1" applyFill="1" applyBorder="1" applyAlignment="1"/>
    <xf numFmtId="0" fontId="2" fillId="0" borderId="0" xfId="6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1" fillId="0" borderId="0" xfId="0" applyFont="1" applyBorder="1" applyAlignment="1"/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right"/>
    </xf>
    <xf numFmtId="164" fontId="7" fillId="0" borderId="7" xfId="5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8" xfId="0" applyFont="1" applyBorder="1" applyAlignment="1"/>
    <xf numFmtId="0" fontId="11" fillId="0" borderId="0" xfId="0" applyFont="1" applyFill="1" applyBorder="1" applyAlignment="1"/>
    <xf numFmtId="49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7">
    <cellStyle name="Bad" xfId="3" builtinId="27"/>
    <cellStyle name="Good" xfId="2" builtinId="26"/>
    <cellStyle name="Neutral" xfId="4" builtinId="28"/>
    <cellStyle name="Normal" xfId="0" builtinId="0"/>
    <cellStyle name="Normal_Sheet1" xfId="1" xr:uid="{00000000-0005-0000-0000-000004000000}"/>
    <cellStyle name="Normal_Sheet1_1" xfId="5" xr:uid="{00000000-0005-0000-0000-000005000000}"/>
    <cellStyle name="Normal_Sheet1_1 2" xfId="6" xr:uid="{00000000-0005-0000-0000-000006000000}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80"/>
  <sheetViews>
    <sheetView tabSelected="1" topLeftCell="I10" zoomScale="77" zoomScaleNormal="77" workbookViewId="0">
      <selection activeCell="AN43" sqref="AN43:AN44"/>
    </sheetView>
  </sheetViews>
  <sheetFormatPr defaultRowHeight="15" x14ac:dyDescent="0.25"/>
  <cols>
    <col min="2" max="2" width="8.28515625" customWidth="1"/>
    <col min="3" max="3" width="21.85546875" bestFit="1" customWidth="1"/>
    <col min="4" max="4" width="20.28515625" hidden="1" customWidth="1"/>
    <col min="5" max="5" width="23.7109375" bestFit="1" customWidth="1"/>
    <col min="6" max="6" width="8.85546875" hidden="1" customWidth="1"/>
    <col min="7" max="8" width="10" customWidth="1"/>
    <col min="9" max="9" width="6.7109375" customWidth="1"/>
    <col min="10" max="10" width="5" bestFit="1" customWidth="1"/>
    <col min="11" max="11" width="7.85546875" customWidth="1"/>
    <col min="12" max="12" width="8.85546875" customWidth="1"/>
    <col min="13" max="13" width="8.140625" bestFit="1" customWidth="1"/>
    <col min="14" max="15" width="7.7109375" bestFit="1" customWidth="1"/>
    <col min="16" max="16" width="5.42578125" bestFit="1" customWidth="1"/>
    <col min="17" max="17" width="7.7109375" bestFit="1" customWidth="1"/>
    <col min="18" max="18" width="5.28515625" bestFit="1" customWidth="1"/>
    <col min="19" max="19" width="5.42578125" bestFit="1" customWidth="1"/>
    <col min="20" max="20" width="7.7109375" bestFit="1" customWidth="1"/>
    <col min="21" max="21" width="9" customWidth="1"/>
    <col min="22" max="22" width="7.28515625" bestFit="1" customWidth="1"/>
    <col min="23" max="23" width="8.5703125" customWidth="1"/>
    <col min="24" max="24" width="8.85546875" style="65" customWidth="1"/>
    <col min="25" max="25" width="7.28515625" style="65" bestFit="1" customWidth="1"/>
    <col min="26" max="26" width="7.7109375" style="65" bestFit="1" customWidth="1"/>
    <col min="27" max="28" width="6.42578125" bestFit="1" customWidth="1"/>
    <col min="29" max="29" width="8.42578125" bestFit="1" customWidth="1"/>
    <col min="30" max="30" width="7.7109375" bestFit="1" customWidth="1"/>
    <col min="31" max="31" width="5.42578125" bestFit="1" customWidth="1"/>
    <col min="32" max="32" width="7.7109375" bestFit="1" customWidth="1"/>
    <col min="33" max="33" width="7.85546875" style="39" bestFit="1" customWidth="1"/>
    <col min="34" max="34" width="7.85546875" bestFit="1" customWidth="1"/>
    <col min="35" max="35" width="7.7109375" bestFit="1" customWidth="1"/>
    <col min="36" max="36" width="10.28515625" style="65" bestFit="1" customWidth="1"/>
    <col min="37" max="37" width="8.42578125" style="65" bestFit="1" customWidth="1"/>
    <col min="38" max="38" width="7.7109375" style="65" bestFit="1" customWidth="1"/>
    <col min="39" max="39" width="17.42578125" style="83" bestFit="1" customWidth="1"/>
    <col min="40" max="40" width="9.140625" customWidth="1"/>
    <col min="41" max="41" width="10" customWidth="1"/>
    <col min="42" max="42" width="11" bestFit="1" customWidth="1"/>
    <col min="43" max="43" width="0" hidden="1" customWidth="1"/>
  </cols>
  <sheetData>
    <row r="1" spans="1:53" ht="91.5" thickTop="1" thickBot="1" x14ac:dyDescent="0.3">
      <c r="A1" s="60" t="s">
        <v>229</v>
      </c>
      <c r="B1" s="60" t="s">
        <v>500</v>
      </c>
      <c r="C1" s="61" t="s">
        <v>0</v>
      </c>
      <c r="D1" s="61" t="s">
        <v>1</v>
      </c>
      <c r="E1" s="61" t="s">
        <v>499</v>
      </c>
      <c r="F1" s="30" t="s">
        <v>2</v>
      </c>
      <c r="G1" s="30" t="s">
        <v>485</v>
      </c>
      <c r="H1" s="30" t="s">
        <v>486</v>
      </c>
      <c r="I1" s="30" t="s">
        <v>497</v>
      </c>
      <c r="J1" s="30" t="s">
        <v>434</v>
      </c>
      <c r="K1" s="30" t="s">
        <v>495</v>
      </c>
      <c r="L1" s="30" t="s">
        <v>502</v>
      </c>
      <c r="M1" s="30" t="s">
        <v>492</v>
      </c>
      <c r="N1" s="30" t="s">
        <v>495</v>
      </c>
      <c r="O1" s="30" t="s">
        <v>489</v>
      </c>
      <c r="P1" s="30" t="s">
        <v>492</v>
      </c>
      <c r="Q1" s="30" t="s">
        <v>495</v>
      </c>
      <c r="R1" s="30" t="s">
        <v>439</v>
      </c>
      <c r="S1" s="30" t="s">
        <v>491</v>
      </c>
      <c r="T1" s="30" t="s">
        <v>495</v>
      </c>
      <c r="U1" s="30" t="s">
        <v>496</v>
      </c>
      <c r="V1" s="30" t="s">
        <v>490</v>
      </c>
      <c r="W1" s="30" t="s">
        <v>495</v>
      </c>
      <c r="X1" s="30" t="s">
        <v>506</v>
      </c>
      <c r="Y1" s="30" t="s">
        <v>490</v>
      </c>
      <c r="Z1" s="30" t="s">
        <v>495</v>
      </c>
      <c r="AA1" s="30" t="s">
        <v>440</v>
      </c>
      <c r="AB1" s="30" t="s">
        <v>493</v>
      </c>
      <c r="AC1" s="30" t="s">
        <v>495</v>
      </c>
      <c r="AD1" s="30" t="s">
        <v>498</v>
      </c>
      <c r="AE1" s="30" t="s">
        <v>494</v>
      </c>
      <c r="AF1" s="30" t="s">
        <v>495</v>
      </c>
      <c r="AG1" s="36" t="s">
        <v>501</v>
      </c>
      <c r="AH1" s="30" t="s">
        <v>525</v>
      </c>
      <c r="AI1" s="30" t="s">
        <v>495</v>
      </c>
      <c r="AJ1" s="30" t="s">
        <v>511</v>
      </c>
      <c r="AK1" s="30" t="s">
        <v>526</v>
      </c>
      <c r="AL1" s="30" t="s">
        <v>495</v>
      </c>
      <c r="AM1" s="30" t="s">
        <v>523</v>
      </c>
      <c r="AN1" s="30" t="s">
        <v>432</v>
      </c>
      <c r="AO1" s="30" t="s">
        <v>484</v>
      </c>
      <c r="AP1" s="30" t="s">
        <v>433</v>
      </c>
      <c r="AQ1" s="22" t="s">
        <v>163</v>
      </c>
      <c r="AR1" s="18"/>
      <c r="AS1" s="18"/>
      <c r="AT1" s="18"/>
      <c r="AU1" s="56"/>
      <c r="AV1" s="56"/>
      <c r="AW1" s="56"/>
      <c r="AX1" s="56"/>
      <c r="AY1" s="56"/>
      <c r="AZ1" s="56"/>
      <c r="BA1" s="18"/>
    </row>
    <row r="2" spans="1:53" ht="15.75" thickTop="1" x14ac:dyDescent="0.25">
      <c r="A2" s="12" t="s">
        <v>230</v>
      </c>
      <c r="B2" s="14" t="s">
        <v>441</v>
      </c>
      <c r="C2" s="10" t="s">
        <v>6</v>
      </c>
      <c r="D2" s="10" t="s">
        <v>7</v>
      </c>
      <c r="E2" s="10" t="s">
        <v>8</v>
      </c>
      <c r="F2" s="11" t="s">
        <v>162</v>
      </c>
      <c r="G2" s="11"/>
      <c r="H2" s="11"/>
      <c r="I2" s="11"/>
      <c r="J2" s="20" t="str">
        <f>IF(SUM(G2:I2)&gt;0,"$110","")</f>
        <v/>
      </c>
      <c r="K2" s="20" t="str">
        <f>IF(J2="","",SUM(G2:I2)*J2)</f>
        <v/>
      </c>
      <c r="L2" s="11"/>
      <c r="M2" s="20" t="str">
        <f>IF(L2&gt;0,"$100","")</f>
        <v/>
      </c>
      <c r="N2" s="20" t="str">
        <f>IF(M2="","",SUM(L2)*M2)</f>
        <v/>
      </c>
      <c r="O2" s="11"/>
      <c r="P2" s="20" t="str">
        <f>IF(O2&gt;0,"$100","")</f>
        <v/>
      </c>
      <c r="Q2" s="20" t="str">
        <f>IF(P2="","",SUM(O2)*P2)</f>
        <v/>
      </c>
      <c r="R2" s="11"/>
      <c r="S2" s="20" t="str">
        <f>IF(R2&gt;0,"$110","")</f>
        <v/>
      </c>
      <c r="T2" s="20" t="str">
        <f>IF(S2="","",SUM(R2)*S2)</f>
        <v/>
      </c>
      <c r="U2" s="11"/>
      <c r="V2" s="20" t="str">
        <f>IF(U2&gt;0,"$2","")</f>
        <v/>
      </c>
      <c r="W2" s="20" t="str">
        <f>IF(V2="","",SUM(U2)*V2)</f>
        <v/>
      </c>
      <c r="X2" s="15"/>
      <c r="Y2" s="20" t="str">
        <f>IF(X2&gt;0,"$2","")</f>
        <v/>
      </c>
      <c r="Z2" s="20" t="str">
        <f>IF(Y2="","",SUM(X2)*Y2)</f>
        <v/>
      </c>
      <c r="AA2" s="17">
        <v>2</v>
      </c>
      <c r="AB2" s="20" t="str">
        <f>IF(AA2&gt;0,"$2,200","")</f>
        <v>$2,200</v>
      </c>
      <c r="AC2" s="20">
        <f>IF(AB2="","",SUM(AA2)*AB2)</f>
        <v>4400</v>
      </c>
      <c r="AD2" s="19"/>
      <c r="AE2" s="20" t="str">
        <f>IF(AD2&gt;0,"$200","")</f>
        <v/>
      </c>
      <c r="AF2" s="20" t="str">
        <f>IF(AE2="","",SUM(AD2)*AE2)</f>
        <v/>
      </c>
      <c r="AG2" s="37"/>
      <c r="AH2" s="20" t="str">
        <f>IF(AG2&gt;0,"$1000","")</f>
        <v/>
      </c>
      <c r="AI2" s="20" t="str">
        <f>IF(AH2="","",SUM(AG2)*AH2)</f>
        <v/>
      </c>
      <c r="AJ2" s="63"/>
      <c r="AK2" s="20" t="str">
        <f>IF(AJ2&gt;0,"$200","")</f>
        <v/>
      </c>
      <c r="AL2" s="20" t="str">
        <f>IF(AK2="","",SUM(AJ2)*AK2)</f>
        <v/>
      </c>
      <c r="AM2" s="63"/>
      <c r="AN2" s="11"/>
      <c r="AO2" s="15" t="s">
        <v>488</v>
      </c>
      <c r="AP2" s="20">
        <f>SUM(K2,N2,Q2,T2,W2,AC2,AF2,AN2)</f>
        <v>4400</v>
      </c>
      <c r="AQ2" s="23">
        <v>1</v>
      </c>
      <c r="AR2" s="24"/>
      <c r="AS2" s="24"/>
      <c r="AT2" s="56"/>
      <c r="AU2" s="31"/>
      <c r="AV2" s="25"/>
      <c r="AW2" s="25"/>
      <c r="AX2" s="25"/>
      <c r="AY2" s="25"/>
      <c r="AZ2" s="25"/>
      <c r="BA2" s="33"/>
    </row>
    <row r="3" spans="1:53" x14ac:dyDescent="0.25">
      <c r="A3" s="6" t="s">
        <v>232</v>
      </c>
      <c r="B3" s="107" t="s">
        <v>442</v>
      </c>
      <c r="C3" s="3" t="s">
        <v>9</v>
      </c>
      <c r="D3" s="3" t="s">
        <v>10</v>
      </c>
      <c r="E3" s="3" t="s">
        <v>11</v>
      </c>
      <c r="F3" s="4" t="s">
        <v>162</v>
      </c>
      <c r="G3" s="4"/>
      <c r="H3" s="4"/>
      <c r="I3" s="4"/>
      <c r="J3" s="20" t="str">
        <f t="shared" ref="J3:J66" si="0">IF(SUM(G3:I3)&gt;0,"$110","")</f>
        <v/>
      </c>
      <c r="K3" s="20" t="str">
        <f t="shared" ref="K3:K66" si="1">IF(J3="","",SUM(G3:I3)*J3)</f>
        <v/>
      </c>
      <c r="L3" s="4"/>
      <c r="M3" s="20" t="str">
        <f t="shared" ref="M3:M66" si="2">IF(L3&gt;0,"$100","")</f>
        <v/>
      </c>
      <c r="N3" s="20" t="str">
        <f t="shared" ref="N3:N66" si="3">IF(M3="","",SUM(L3)*M3)</f>
        <v/>
      </c>
      <c r="O3" s="4"/>
      <c r="P3" s="20" t="str">
        <f t="shared" ref="P3:P66" si="4">IF(O3&gt;0,"$100","")</f>
        <v/>
      </c>
      <c r="Q3" s="20" t="str">
        <f t="shared" ref="Q3:Q66" si="5">IF(P3="","",SUM(O3)*P3)</f>
        <v/>
      </c>
      <c r="R3" s="4"/>
      <c r="S3" s="20" t="str">
        <f t="shared" ref="S3:S66" si="6">IF(R3&gt;0,"$110","")</f>
        <v/>
      </c>
      <c r="T3" s="20" t="str">
        <f t="shared" ref="T3:T66" si="7">IF(S3="","",SUM(R3)*S3)</f>
        <v/>
      </c>
      <c r="U3" s="4"/>
      <c r="V3" s="20" t="str">
        <f t="shared" ref="V3:V66" si="8">IF(U3&gt;0,"$2","")</f>
        <v/>
      </c>
      <c r="W3" s="20" t="str">
        <f t="shared" ref="W3:W66" si="9">IF(V3="","",SUM(U3)*V3)</f>
        <v/>
      </c>
      <c r="X3" s="4"/>
      <c r="Y3" s="20" t="str">
        <f t="shared" ref="Y3:Y66" si="10">IF(X3&gt;0,"$2","")</f>
        <v/>
      </c>
      <c r="Z3" s="20" t="str">
        <f t="shared" ref="Z3:Z66" si="11">IF(Y3="","",SUM(X3)*Y3)</f>
        <v/>
      </c>
      <c r="AA3" s="16">
        <v>1</v>
      </c>
      <c r="AB3" s="20" t="str">
        <f t="shared" ref="AB3:AB66" si="12">IF(AA3&gt;0,"$2,200","")</f>
        <v>$2,200</v>
      </c>
      <c r="AC3" s="20">
        <f t="shared" ref="AC3:AC66" si="13">IF(AB3="","",SUM(AA3)*AB3)</f>
        <v>2200</v>
      </c>
      <c r="AD3" s="16">
        <v>1</v>
      </c>
      <c r="AE3" s="20" t="str">
        <f t="shared" ref="AE3:AE66" si="14">IF(AD3&gt;0,"$200","")</f>
        <v>$200</v>
      </c>
      <c r="AF3" s="20">
        <f t="shared" ref="AF3:AF66" si="15">IF(AE3="","",SUM(AD3)*AE3)</f>
        <v>200</v>
      </c>
      <c r="AG3" s="37"/>
      <c r="AH3" s="20" t="str">
        <f t="shared" ref="AH3:AH66" si="16">IF(AG3&gt;0,"$1000","")</f>
        <v/>
      </c>
      <c r="AI3" s="20" t="str">
        <f t="shared" ref="AI3:AI66" si="17">IF(AH3="","",SUM(AG3)*AH3)</f>
        <v/>
      </c>
      <c r="AJ3" s="63"/>
      <c r="AK3" s="20" t="str">
        <f t="shared" ref="AK3:AK66" si="18">IF(AJ3&gt;0,"$200","")</f>
        <v/>
      </c>
      <c r="AL3" s="20" t="str">
        <f t="shared" ref="AL3:AL66" si="19">IF(AK3="","",SUM(AJ3)*AK3)</f>
        <v/>
      </c>
      <c r="AM3" s="63"/>
      <c r="AN3" s="4"/>
      <c r="AO3" s="4"/>
      <c r="AP3" s="20">
        <f>SUM(K3,N3,Q3,T3,W3,AC3,AF3,AN3)</f>
        <v>2400</v>
      </c>
      <c r="AQ3" s="23">
        <v>1</v>
      </c>
      <c r="AR3" s="49"/>
      <c r="AS3" s="49"/>
      <c r="AT3" s="50"/>
      <c r="AU3" s="55"/>
      <c r="AV3" s="56"/>
      <c r="AW3" s="56"/>
      <c r="AX3" s="56"/>
      <c r="AY3" s="56"/>
      <c r="AZ3" s="56"/>
      <c r="BA3" s="33"/>
    </row>
    <row r="4" spans="1:53" x14ac:dyDescent="0.25">
      <c r="A4" s="6" t="s">
        <v>233</v>
      </c>
      <c r="B4" s="108"/>
      <c r="C4" s="3" t="s">
        <v>11</v>
      </c>
      <c r="D4" s="3" t="s">
        <v>88</v>
      </c>
      <c r="E4" s="3" t="s">
        <v>9</v>
      </c>
      <c r="F4" s="4" t="s">
        <v>162</v>
      </c>
      <c r="G4" s="4"/>
      <c r="H4" s="4"/>
      <c r="I4" s="4"/>
      <c r="J4" s="20" t="str">
        <f t="shared" si="0"/>
        <v/>
      </c>
      <c r="K4" s="20" t="str">
        <f t="shared" si="1"/>
        <v/>
      </c>
      <c r="L4" s="4"/>
      <c r="M4" s="20" t="str">
        <f t="shared" si="2"/>
        <v/>
      </c>
      <c r="N4" s="20" t="str">
        <f t="shared" si="3"/>
        <v/>
      </c>
      <c r="O4" s="4"/>
      <c r="P4" s="20" t="str">
        <f t="shared" si="4"/>
        <v/>
      </c>
      <c r="Q4" s="20" t="str">
        <f t="shared" si="5"/>
        <v/>
      </c>
      <c r="R4" s="4"/>
      <c r="S4" s="20" t="str">
        <f t="shared" si="6"/>
        <v/>
      </c>
      <c r="T4" s="20" t="str">
        <f t="shared" si="7"/>
        <v/>
      </c>
      <c r="U4" s="4"/>
      <c r="V4" s="20" t="str">
        <f t="shared" si="8"/>
        <v/>
      </c>
      <c r="W4" s="20" t="str">
        <f t="shared" si="9"/>
        <v/>
      </c>
      <c r="X4" s="4"/>
      <c r="Y4" s="20" t="str">
        <f t="shared" si="10"/>
        <v/>
      </c>
      <c r="Z4" s="20" t="str">
        <f t="shared" si="11"/>
        <v/>
      </c>
      <c r="AA4" s="16"/>
      <c r="AB4" s="20" t="str">
        <f t="shared" si="12"/>
        <v/>
      </c>
      <c r="AC4" s="20" t="str">
        <f t="shared" si="13"/>
        <v/>
      </c>
      <c r="AD4" s="16"/>
      <c r="AE4" s="20" t="str">
        <f t="shared" si="14"/>
        <v/>
      </c>
      <c r="AF4" s="20" t="str">
        <f t="shared" si="15"/>
        <v/>
      </c>
      <c r="AG4" s="37"/>
      <c r="AH4" s="20" t="str">
        <f t="shared" si="16"/>
        <v/>
      </c>
      <c r="AI4" s="20" t="str">
        <f t="shared" si="17"/>
        <v/>
      </c>
      <c r="AJ4" s="63"/>
      <c r="AK4" s="20" t="str">
        <f t="shared" si="18"/>
        <v/>
      </c>
      <c r="AL4" s="20" t="str">
        <f t="shared" si="19"/>
        <v/>
      </c>
      <c r="AM4" s="63"/>
      <c r="AN4" s="4"/>
      <c r="AO4" s="4"/>
      <c r="AP4" s="20">
        <f>SUM(K4,N4,Q4,T4,W4,AC4,AF4,AN4)</f>
        <v>0</v>
      </c>
      <c r="AQ4" s="23">
        <v>1</v>
      </c>
      <c r="AR4" s="48"/>
      <c r="AS4" s="48"/>
      <c r="AT4" s="51"/>
      <c r="AU4" s="31"/>
      <c r="AV4" s="25"/>
      <c r="AW4" s="25"/>
      <c r="AX4" s="25"/>
      <c r="AY4" s="25"/>
      <c r="AZ4" s="25"/>
      <c r="BA4" s="33"/>
    </row>
    <row r="5" spans="1:53" ht="13.15" customHeight="1" x14ac:dyDescent="0.25">
      <c r="A5" s="6" t="s">
        <v>231</v>
      </c>
      <c r="B5" s="107" t="s">
        <v>443</v>
      </c>
      <c r="C5" s="3" t="s">
        <v>12</v>
      </c>
      <c r="D5" s="3" t="s">
        <v>13</v>
      </c>
      <c r="E5" s="3" t="s">
        <v>8</v>
      </c>
      <c r="F5" s="4" t="s">
        <v>162</v>
      </c>
      <c r="G5" s="4"/>
      <c r="H5" s="4"/>
      <c r="I5" s="4"/>
      <c r="J5" s="20" t="str">
        <f t="shared" si="0"/>
        <v/>
      </c>
      <c r="K5" s="20" t="str">
        <f t="shared" si="1"/>
        <v/>
      </c>
      <c r="L5" s="4"/>
      <c r="M5" s="20" t="str">
        <f t="shared" si="2"/>
        <v/>
      </c>
      <c r="N5" s="20" t="str">
        <f t="shared" si="3"/>
        <v/>
      </c>
      <c r="O5" s="4"/>
      <c r="P5" s="20" t="str">
        <f t="shared" si="4"/>
        <v/>
      </c>
      <c r="Q5" s="20" t="str">
        <f t="shared" si="5"/>
        <v/>
      </c>
      <c r="R5" s="4"/>
      <c r="S5" s="20" t="str">
        <f t="shared" si="6"/>
        <v/>
      </c>
      <c r="T5" s="20" t="str">
        <f t="shared" si="7"/>
        <v/>
      </c>
      <c r="U5" s="4"/>
      <c r="V5" s="20" t="str">
        <f t="shared" si="8"/>
        <v/>
      </c>
      <c r="W5" s="20" t="str">
        <f t="shared" si="9"/>
        <v/>
      </c>
      <c r="X5" s="4"/>
      <c r="Y5" s="20" t="str">
        <f t="shared" si="10"/>
        <v/>
      </c>
      <c r="Z5" s="20" t="str">
        <f t="shared" si="11"/>
        <v/>
      </c>
      <c r="AA5" s="16">
        <v>1</v>
      </c>
      <c r="AB5" s="20" t="str">
        <f t="shared" si="12"/>
        <v>$2,200</v>
      </c>
      <c r="AC5" s="20">
        <f t="shared" si="13"/>
        <v>2200</v>
      </c>
      <c r="AD5" s="16"/>
      <c r="AE5" s="20" t="str">
        <f t="shared" si="14"/>
        <v/>
      </c>
      <c r="AF5" s="20" t="str">
        <f t="shared" si="15"/>
        <v/>
      </c>
      <c r="AG5" s="37">
        <v>1</v>
      </c>
      <c r="AH5" s="20" t="str">
        <f t="shared" si="16"/>
        <v>$1000</v>
      </c>
      <c r="AI5" s="20">
        <f t="shared" si="17"/>
        <v>1000</v>
      </c>
      <c r="AJ5" s="63"/>
      <c r="AK5" s="20" t="str">
        <f t="shared" si="18"/>
        <v/>
      </c>
      <c r="AL5" s="20" t="str">
        <f t="shared" si="19"/>
        <v/>
      </c>
      <c r="AM5" s="88" t="s">
        <v>514</v>
      </c>
      <c r="AN5" s="20">
        <f>6000-AC5</f>
        <v>3800</v>
      </c>
      <c r="AO5" s="4"/>
      <c r="AP5" s="20">
        <f>SUM(K5,N5,Q5,T5,W5,AC5,AF5,AI5, AN5)</f>
        <v>7000</v>
      </c>
      <c r="AQ5" s="23">
        <v>1</v>
      </c>
      <c r="AR5" s="56"/>
      <c r="AS5" s="44"/>
      <c r="AT5" s="52"/>
      <c r="AU5" s="56"/>
      <c r="AV5" s="56"/>
      <c r="AW5" s="56"/>
      <c r="AX5" s="56"/>
      <c r="AY5" s="56"/>
      <c r="AZ5" s="56"/>
      <c r="BA5" s="33"/>
    </row>
    <row r="6" spans="1:53" x14ac:dyDescent="0.25">
      <c r="A6" s="6" t="s">
        <v>234</v>
      </c>
      <c r="B6" s="108"/>
      <c r="C6" s="3" t="s">
        <v>8</v>
      </c>
      <c r="D6" s="3" t="s">
        <v>109</v>
      </c>
      <c r="E6" s="3" t="s">
        <v>12</v>
      </c>
      <c r="F6" s="4" t="s">
        <v>162</v>
      </c>
      <c r="G6" s="4">
        <v>2</v>
      </c>
      <c r="H6" s="4">
        <v>2</v>
      </c>
      <c r="I6" s="4"/>
      <c r="J6" s="20" t="str">
        <f t="shared" si="0"/>
        <v>$110</v>
      </c>
      <c r="K6" s="20">
        <f t="shared" si="1"/>
        <v>440</v>
      </c>
      <c r="L6" s="4"/>
      <c r="M6" s="20" t="str">
        <f t="shared" si="2"/>
        <v/>
      </c>
      <c r="N6" s="20" t="str">
        <f t="shared" si="3"/>
        <v/>
      </c>
      <c r="O6" s="4"/>
      <c r="P6" s="20" t="str">
        <f t="shared" si="4"/>
        <v/>
      </c>
      <c r="Q6" s="20" t="str">
        <f t="shared" si="5"/>
        <v/>
      </c>
      <c r="R6" s="4"/>
      <c r="S6" s="20" t="str">
        <f t="shared" si="6"/>
        <v/>
      </c>
      <c r="T6" s="20" t="str">
        <f t="shared" si="7"/>
        <v/>
      </c>
      <c r="U6" s="4">
        <v>400</v>
      </c>
      <c r="V6" s="20" t="str">
        <f t="shared" si="8"/>
        <v>$2</v>
      </c>
      <c r="W6" s="20">
        <f t="shared" si="9"/>
        <v>800</v>
      </c>
      <c r="X6" s="4">
        <v>400</v>
      </c>
      <c r="Y6" s="20" t="str">
        <f t="shared" si="10"/>
        <v>$2</v>
      </c>
      <c r="Z6" s="20">
        <f t="shared" si="11"/>
        <v>800</v>
      </c>
      <c r="AA6" s="16"/>
      <c r="AB6" s="20" t="str">
        <f t="shared" si="12"/>
        <v/>
      </c>
      <c r="AC6" s="20" t="str">
        <f t="shared" si="13"/>
        <v/>
      </c>
      <c r="AD6" s="16"/>
      <c r="AE6" s="20" t="str">
        <f t="shared" si="14"/>
        <v/>
      </c>
      <c r="AF6" s="20" t="str">
        <f t="shared" si="15"/>
        <v/>
      </c>
      <c r="AG6" s="37">
        <v>1</v>
      </c>
      <c r="AH6" s="20" t="str">
        <f t="shared" si="16"/>
        <v>$1000</v>
      </c>
      <c r="AI6" s="20">
        <f t="shared" si="17"/>
        <v>1000</v>
      </c>
      <c r="AJ6" s="63"/>
      <c r="AK6" s="20" t="str">
        <f t="shared" si="18"/>
        <v/>
      </c>
      <c r="AL6" s="20" t="str">
        <f t="shared" si="19"/>
        <v/>
      </c>
      <c r="AM6" s="86"/>
      <c r="AN6" s="4"/>
      <c r="AO6" s="4"/>
      <c r="AP6" s="20">
        <f>SUM(K6,N6,Q6,T6,W6,AC6,AF6,AI6, AN6)</f>
        <v>2240</v>
      </c>
      <c r="AQ6" s="23">
        <v>1</v>
      </c>
      <c r="AR6" s="56"/>
      <c r="AS6" s="56"/>
      <c r="AT6" s="53"/>
      <c r="AU6" s="32"/>
      <c r="AV6" s="25"/>
      <c r="AW6" s="25"/>
      <c r="AX6" s="25"/>
      <c r="AY6" s="25"/>
      <c r="AZ6" s="25"/>
      <c r="BA6" s="33"/>
    </row>
    <row r="7" spans="1:53" x14ac:dyDescent="0.25">
      <c r="A7" s="6" t="s">
        <v>235</v>
      </c>
      <c r="B7" s="107" t="s">
        <v>444</v>
      </c>
      <c r="C7" s="5" t="s">
        <v>436</v>
      </c>
      <c r="D7" s="3" t="s">
        <v>17</v>
      </c>
      <c r="E7" s="5" t="s">
        <v>435</v>
      </c>
      <c r="F7" s="4" t="s">
        <v>18</v>
      </c>
      <c r="G7" s="4"/>
      <c r="H7" s="4"/>
      <c r="I7" s="4">
        <v>1</v>
      </c>
      <c r="J7" s="20" t="str">
        <f t="shared" si="0"/>
        <v>$110</v>
      </c>
      <c r="K7" s="20">
        <f t="shared" si="1"/>
        <v>110</v>
      </c>
      <c r="L7" s="4"/>
      <c r="M7" s="20" t="str">
        <f t="shared" si="2"/>
        <v/>
      </c>
      <c r="N7" s="20" t="str">
        <f t="shared" si="3"/>
        <v/>
      </c>
      <c r="O7" s="4"/>
      <c r="P7" s="20" t="str">
        <f t="shared" si="4"/>
        <v/>
      </c>
      <c r="Q7" s="20" t="str">
        <f t="shared" si="5"/>
        <v/>
      </c>
      <c r="R7" s="4"/>
      <c r="S7" s="20" t="str">
        <f t="shared" si="6"/>
        <v/>
      </c>
      <c r="T7" s="20" t="str">
        <f t="shared" si="7"/>
        <v/>
      </c>
      <c r="U7" s="4"/>
      <c r="V7" s="20" t="str">
        <f t="shared" si="8"/>
        <v/>
      </c>
      <c r="W7" s="20" t="str">
        <f t="shared" si="9"/>
        <v/>
      </c>
      <c r="X7" s="4"/>
      <c r="Y7" s="20" t="str">
        <f t="shared" si="10"/>
        <v/>
      </c>
      <c r="Z7" s="20" t="str">
        <f t="shared" si="11"/>
        <v/>
      </c>
      <c r="AA7" s="16">
        <v>2</v>
      </c>
      <c r="AB7" s="20" t="str">
        <f t="shared" si="12"/>
        <v>$2,200</v>
      </c>
      <c r="AC7" s="20">
        <f t="shared" si="13"/>
        <v>4400</v>
      </c>
      <c r="AD7" s="16"/>
      <c r="AE7" s="20" t="str">
        <f t="shared" si="14"/>
        <v/>
      </c>
      <c r="AF7" s="20" t="str">
        <f t="shared" si="15"/>
        <v/>
      </c>
      <c r="AG7" s="37"/>
      <c r="AH7" s="20" t="str">
        <f t="shared" si="16"/>
        <v/>
      </c>
      <c r="AI7" s="20" t="str">
        <f t="shared" si="17"/>
        <v/>
      </c>
      <c r="AJ7" s="63"/>
      <c r="AK7" s="20" t="str">
        <f t="shared" si="18"/>
        <v/>
      </c>
      <c r="AL7" s="20" t="str">
        <f t="shared" si="19"/>
        <v/>
      </c>
      <c r="AM7" s="86"/>
      <c r="AN7" s="4"/>
      <c r="AO7" s="4"/>
      <c r="AP7" s="20">
        <f t="shared" ref="AP7:AP19" si="20">SUM(K7,N7,Q7,T7,W7,AC7,AF7,AN7)</f>
        <v>4510</v>
      </c>
      <c r="AQ7" s="23">
        <v>1</v>
      </c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 x14ac:dyDescent="0.25">
      <c r="A8" s="6" t="s">
        <v>236</v>
      </c>
      <c r="B8" s="108"/>
      <c r="C8" s="3" t="s">
        <v>73</v>
      </c>
      <c r="D8" s="3" t="s">
        <v>76</v>
      </c>
      <c r="E8" s="3" t="s">
        <v>11</v>
      </c>
      <c r="F8" s="4" t="s">
        <v>162</v>
      </c>
      <c r="G8" s="4"/>
      <c r="H8" s="4"/>
      <c r="I8" s="4"/>
      <c r="J8" s="20" t="str">
        <f t="shared" si="0"/>
        <v/>
      </c>
      <c r="K8" s="20" t="str">
        <f t="shared" si="1"/>
        <v/>
      </c>
      <c r="L8" s="4"/>
      <c r="M8" s="20" t="str">
        <f t="shared" si="2"/>
        <v/>
      </c>
      <c r="N8" s="20" t="str">
        <f t="shared" si="3"/>
        <v/>
      </c>
      <c r="O8" s="4"/>
      <c r="P8" s="20" t="str">
        <f t="shared" si="4"/>
        <v/>
      </c>
      <c r="Q8" s="20" t="str">
        <f t="shared" si="5"/>
        <v/>
      </c>
      <c r="R8" s="4"/>
      <c r="S8" s="20" t="str">
        <f t="shared" si="6"/>
        <v/>
      </c>
      <c r="T8" s="20" t="str">
        <f t="shared" si="7"/>
        <v/>
      </c>
      <c r="U8" s="4"/>
      <c r="V8" s="20" t="str">
        <f t="shared" si="8"/>
        <v/>
      </c>
      <c r="W8" s="20" t="str">
        <f t="shared" si="9"/>
        <v/>
      </c>
      <c r="X8" s="4"/>
      <c r="Y8" s="20" t="str">
        <f t="shared" si="10"/>
        <v/>
      </c>
      <c r="Z8" s="20" t="str">
        <f t="shared" si="11"/>
        <v/>
      </c>
      <c r="AA8" s="16">
        <v>2</v>
      </c>
      <c r="AB8" s="20" t="str">
        <f t="shared" si="12"/>
        <v>$2,200</v>
      </c>
      <c r="AC8" s="20">
        <f t="shared" si="13"/>
        <v>4400</v>
      </c>
      <c r="AD8" s="16"/>
      <c r="AE8" s="20" t="str">
        <f t="shared" si="14"/>
        <v/>
      </c>
      <c r="AF8" s="20" t="str">
        <f t="shared" si="15"/>
        <v/>
      </c>
      <c r="AG8" s="37"/>
      <c r="AH8" s="20" t="str">
        <f t="shared" si="16"/>
        <v/>
      </c>
      <c r="AI8" s="20" t="str">
        <f t="shared" si="17"/>
        <v/>
      </c>
      <c r="AJ8" s="63"/>
      <c r="AK8" s="20" t="str">
        <f t="shared" si="18"/>
        <v/>
      </c>
      <c r="AL8" s="20" t="str">
        <f t="shared" si="19"/>
        <v/>
      </c>
      <c r="AM8" s="86"/>
      <c r="AN8" s="4"/>
      <c r="AO8" s="4"/>
      <c r="AP8" s="20">
        <f t="shared" si="20"/>
        <v>4400</v>
      </c>
      <c r="AQ8" s="23">
        <v>1</v>
      </c>
      <c r="AR8" s="34"/>
      <c r="AS8" s="35"/>
      <c r="AT8" s="34"/>
      <c r="AU8" s="34"/>
      <c r="AV8" s="33"/>
      <c r="AW8" s="33"/>
      <c r="AX8" s="33"/>
      <c r="AY8" s="33"/>
      <c r="AZ8" s="33"/>
      <c r="BA8" s="33"/>
    </row>
    <row r="9" spans="1:53" x14ac:dyDescent="0.25">
      <c r="A9" s="6" t="s">
        <v>237</v>
      </c>
      <c r="B9" s="107" t="s">
        <v>445</v>
      </c>
      <c r="C9" s="3" t="s">
        <v>19</v>
      </c>
      <c r="D9" s="3" t="s">
        <v>20</v>
      </c>
      <c r="E9" s="3" t="s">
        <v>21</v>
      </c>
      <c r="F9" s="4" t="s">
        <v>162</v>
      </c>
      <c r="G9" s="4"/>
      <c r="H9" s="4"/>
      <c r="I9" s="4"/>
      <c r="J9" s="20" t="str">
        <f t="shared" si="0"/>
        <v/>
      </c>
      <c r="K9" s="20" t="str">
        <f t="shared" si="1"/>
        <v/>
      </c>
      <c r="L9" s="4"/>
      <c r="M9" s="20" t="str">
        <f t="shared" si="2"/>
        <v/>
      </c>
      <c r="N9" s="20" t="str">
        <f t="shared" si="3"/>
        <v/>
      </c>
      <c r="O9" s="4">
        <v>1</v>
      </c>
      <c r="P9" s="20" t="str">
        <f t="shared" si="4"/>
        <v>$100</v>
      </c>
      <c r="Q9" s="20">
        <f t="shared" si="5"/>
        <v>100</v>
      </c>
      <c r="R9" s="4"/>
      <c r="S9" s="20" t="str">
        <f t="shared" si="6"/>
        <v/>
      </c>
      <c r="T9" s="20" t="str">
        <f t="shared" si="7"/>
        <v/>
      </c>
      <c r="U9" s="4"/>
      <c r="V9" s="20" t="str">
        <f t="shared" si="8"/>
        <v/>
      </c>
      <c r="W9" s="20" t="str">
        <f t="shared" si="9"/>
        <v/>
      </c>
      <c r="X9" s="4"/>
      <c r="Y9" s="20" t="str">
        <f t="shared" si="10"/>
        <v/>
      </c>
      <c r="Z9" s="20" t="str">
        <f t="shared" si="11"/>
        <v/>
      </c>
      <c r="AA9" s="16">
        <v>1</v>
      </c>
      <c r="AB9" s="20" t="str">
        <f t="shared" si="12"/>
        <v>$2,200</v>
      </c>
      <c r="AC9" s="20">
        <f t="shared" si="13"/>
        <v>2200</v>
      </c>
      <c r="AD9" s="16">
        <v>1</v>
      </c>
      <c r="AE9" s="20" t="str">
        <f t="shared" si="14"/>
        <v>$200</v>
      </c>
      <c r="AF9" s="20">
        <f t="shared" si="15"/>
        <v>200</v>
      </c>
      <c r="AG9" s="37"/>
      <c r="AH9" s="20" t="str">
        <f t="shared" si="16"/>
        <v/>
      </c>
      <c r="AI9" s="20" t="str">
        <f t="shared" si="17"/>
        <v/>
      </c>
      <c r="AJ9" s="63"/>
      <c r="AK9" s="20" t="str">
        <f t="shared" si="18"/>
        <v/>
      </c>
      <c r="AL9" s="20" t="str">
        <f t="shared" si="19"/>
        <v/>
      </c>
      <c r="AM9" s="88" t="s">
        <v>514</v>
      </c>
      <c r="AN9" s="20">
        <f>6000-AC9</f>
        <v>3800</v>
      </c>
      <c r="AO9" s="4"/>
      <c r="AP9" s="20">
        <f t="shared" si="20"/>
        <v>6300</v>
      </c>
      <c r="AQ9" s="23">
        <v>1</v>
      </c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 x14ac:dyDescent="0.25">
      <c r="A10" s="6" t="s">
        <v>238</v>
      </c>
      <c r="B10" s="109"/>
      <c r="C10" s="3" t="s">
        <v>19</v>
      </c>
      <c r="D10" s="3" t="s">
        <v>22</v>
      </c>
      <c r="E10" s="3" t="s">
        <v>21</v>
      </c>
      <c r="F10" s="4" t="s">
        <v>162</v>
      </c>
      <c r="G10" s="4"/>
      <c r="H10" s="4"/>
      <c r="I10" s="4"/>
      <c r="J10" s="20" t="str">
        <f t="shared" si="0"/>
        <v/>
      </c>
      <c r="K10" s="20" t="str">
        <f t="shared" si="1"/>
        <v/>
      </c>
      <c r="L10" s="4"/>
      <c r="M10" s="20" t="str">
        <f t="shared" si="2"/>
        <v/>
      </c>
      <c r="N10" s="20" t="str">
        <f t="shared" si="3"/>
        <v/>
      </c>
      <c r="O10" s="4"/>
      <c r="P10" s="20" t="str">
        <f t="shared" si="4"/>
        <v/>
      </c>
      <c r="Q10" s="20" t="str">
        <f t="shared" si="5"/>
        <v/>
      </c>
      <c r="R10" s="4"/>
      <c r="S10" s="20" t="str">
        <f t="shared" si="6"/>
        <v/>
      </c>
      <c r="T10" s="20" t="str">
        <f t="shared" si="7"/>
        <v/>
      </c>
      <c r="U10" s="4"/>
      <c r="V10" s="20" t="str">
        <f t="shared" si="8"/>
        <v/>
      </c>
      <c r="W10" s="20" t="str">
        <f t="shared" si="9"/>
        <v/>
      </c>
      <c r="X10" s="4"/>
      <c r="Y10" s="20" t="str">
        <f t="shared" si="10"/>
        <v/>
      </c>
      <c r="Z10" s="20" t="str">
        <f t="shared" si="11"/>
        <v/>
      </c>
      <c r="AA10" s="16">
        <v>1</v>
      </c>
      <c r="AB10" s="20" t="str">
        <f t="shared" si="12"/>
        <v>$2,200</v>
      </c>
      <c r="AC10" s="20">
        <f t="shared" si="13"/>
        <v>2200</v>
      </c>
      <c r="AD10" s="16">
        <v>1</v>
      </c>
      <c r="AE10" s="20" t="str">
        <f t="shared" si="14"/>
        <v>$200</v>
      </c>
      <c r="AF10" s="20">
        <f t="shared" si="15"/>
        <v>200</v>
      </c>
      <c r="AG10" s="37"/>
      <c r="AH10" s="20" t="str">
        <f t="shared" si="16"/>
        <v/>
      </c>
      <c r="AI10" s="20" t="str">
        <f t="shared" si="17"/>
        <v/>
      </c>
      <c r="AJ10" s="63"/>
      <c r="AK10" s="20" t="str">
        <f t="shared" si="18"/>
        <v/>
      </c>
      <c r="AL10" s="20" t="str">
        <f t="shared" si="19"/>
        <v/>
      </c>
      <c r="AM10" s="86"/>
      <c r="AN10" s="4"/>
      <c r="AO10" s="4"/>
      <c r="AP10" s="20">
        <f t="shared" si="20"/>
        <v>2400</v>
      </c>
      <c r="AQ10" s="23">
        <v>1</v>
      </c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3" x14ac:dyDescent="0.25">
      <c r="A11" s="6" t="s">
        <v>239</v>
      </c>
      <c r="B11" s="108"/>
      <c r="C11" s="3" t="s">
        <v>21</v>
      </c>
      <c r="D11" s="3" t="s">
        <v>130</v>
      </c>
      <c r="E11" s="3" t="s">
        <v>19</v>
      </c>
      <c r="F11" s="4" t="s">
        <v>162</v>
      </c>
      <c r="G11" s="4">
        <v>2</v>
      </c>
      <c r="H11" s="4">
        <v>2</v>
      </c>
      <c r="I11" s="4"/>
      <c r="J11" s="20" t="str">
        <f t="shared" si="0"/>
        <v>$110</v>
      </c>
      <c r="K11" s="20">
        <f t="shared" si="1"/>
        <v>440</v>
      </c>
      <c r="L11" s="4"/>
      <c r="M11" s="20" t="str">
        <f t="shared" si="2"/>
        <v/>
      </c>
      <c r="N11" s="20" t="str">
        <f t="shared" si="3"/>
        <v/>
      </c>
      <c r="O11" s="4"/>
      <c r="P11" s="20" t="str">
        <f t="shared" si="4"/>
        <v/>
      </c>
      <c r="Q11" s="20" t="str">
        <f t="shared" si="5"/>
        <v/>
      </c>
      <c r="R11" s="4"/>
      <c r="S11" s="20" t="str">
        <f t="shared" si="6"/>
        <v/>
      </c>
      <c r="T11" s="20" t="str">
        <f t="shared" si="7"/>
        <v/>
      </c>
      <c r="U11" s="4"/>
      <c r="V11" s="20" t="str">
        <f t="shared" si="8"/>
        <v/>
      </c>
      <c r="W11" s="20" t="str">
        <f t="shared" si="9"/>
        <v/>
      </c>
      <c r="X11" s="4"/>
      <c r="Y11" s="20" t="str">
        <f t="shared" si="10"/>
        <v/>
      </c>
      <c r="Z11" s="20" t="str">
        <f t="shared" si="11"/>
        <v/>
      </c>
      <c r="AA11" s="16"/>
      <c r="AB11" s="20" t="str">
        <f t="shared" si="12"/>
        <v/>
      </c>
      <c r="AC11" s="20" t="str">
        <f t="shared" si="13"/>
        <v/>
      </c>
      <c r="AD11" s="16">
        <v>2</v>
      </c>
      <c r="AE11" s="20" t="str">
        <f t="shared" si="14"/>
        <v>$200</v>
      </c>
      <c r="AF11" s="20">
        <f t="shared" si="15"/>
        <v>400</v>
      </c>
      <c r="AG11" s="37"/>
      <c r="AH11" s="20" t="str">
        <f t="shared" si="16"/>
        <v/>
      </c>
      <c r="AI11" s="20" t="str">
        <f t="shared" si="17"/>
        <v/>
      </c>
      <c r="AJ11" s="63"/>
      <c r="AK11" s="20" t="str">
        <f t="shared" si="18"/>
        <v/>
      </c>
      <c r="AL11" s="20" t="str">
        <f t="shared" si="19"/>
        <v/>
      </c>
      <c r="AM11" s="86"/>
      <c r="AN11" s="4"/>
      <c r="AO11" s="4"/>
      <c r="AP11" s="20">
        <f t="shared" si="20"/>
        <v>840</v>
      </c>
      <c r="AQ11" s="23">
        <v>1</v>
      </c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x14ac:dyDescent="0.25">
      <c r="A12" s="6" t="s">
        <v>240</v>
      </c>
      <c r="B12" s="107" t="s">
        <v>446</v>
      </c>
      <c r="C12" s="3" t="s">
        <v>19</v>
      </c>
      <c r="D12" s="3" t="s">
        <v>20</v>
      </c>
      <c r="E12" s="3" t="s">
        <v>11</v>
      </c>
      <c r="F12" s="4" t="s">
        <v>162</v>
      </c>
      <c r="G12" s="4"/>
      <c r="H12" s="4"/>
      <c r="I12" s="4">
        <v>1</v>
      </c>
      <c r="J12" s="20" t="str">
        <f t="shared" si="0"/>
        <v>$110</v>
      </c>
      <c r="K12" s="20">
        <f t="shared" si="1"/>
        <v>110</v>
      </c>
      <c r="L12" s="4"/>
      <c r="M12" s="20" t="str">
        <f t="shared" si="2"/>
        <v/>
      </c>
      <c r="N12" s="20" t="str">
        <f t="shared" si="3"/>
        <v/>
      </c>
      <c r="O12" s="4"/>
      <c r="P12" s="20" t="str">
        <f t="shared" si="4"/>
        <v/>
      </c>
      <c r="Q12" s="20" t="str">
        <f t="shared" si="5"/>
        <v/>
      </c>
      <c r="R12" s="4"/>
      <c r="S12" s="20" t="str">
        <f t="shared" si="6"/>
        <v/>
      </c>
      <c r="T12" s="20" t="str">
        <f t="shared" si="7"/>
        <v/>
      </c>
      <c r="U12" s="4"/>
      <c r="V12" s="20" t="str">
        <f t="shared" si="8"/>
        <v/>
      </c>
      <c r="W12" s="20" t="str">
        <f t="shared" si="9"/>
        <v/>
      </c>
      <c r="X12" s="4"/>
      <c r="Y12" s="20" t="str">
        <f t="shared" si="10"/>
        <v/>
      </c>
      <c r="Z12" s="20" t="str">
        <f t="shared" si="11"/>
        <v/>
      </c>
      <c r="AA12" s="16">
        <v>2</v>
      </c>
      <c r="AB12" s="20" t="str">
        <f t="shared" si="12"/>
        <v>$2,200</v>
      </c>
      <c r="AC12" s="20">
        <f t="shared" si="13"/>
        <v>4400</v>
      </c>
      <c r="AD12" s="16"/>
      <c r="AE12" s="20" t="str">
        <f t="shared" si="14"/>
        <v/>
      </c>
      <c r="AF12" s="20" t="str">
        <f t="shared" si="15"/>
        <v/>
      </c>
      <c r="AG12" s="37"/>
      <c r="AH12" s="20" t="str">
        <f t="shared" si="16"/>
        <v/>
      </c>
      <c r="AI12" s="20" t="str">
        <f t="shared" si="17"/>
        <v/>
      </c>
      <c r="AJ12" s="63"/>
      <c r="AK12" s="20" t="str">
        <f t="shared" si="18"/>
        <v/>
      </c>
      <c r="AL12" s="20" t="str">
        <f t="shared" si="19"/>
        <v/>
      </c>
      <c r="AM12" s="86"/>
      <c r="AN12" s="4"/>
      <c r="AO12" s="4"/>
      <c r="AP12" s="20">
        <f t="shared" si="20"/>
        <v>4510</v>
      </c>
      <c r="AQ12" s="23">
        <v>1</v>
      </c>
      <c r="AR12" s="33"/>
      <c r="AS12" s="33"/>
      <c r="AT12" s="33"/>
      <c r="AU12" s="33"/>
      <c r="AV12" s="33"/>
      <c r="AW12" s="33"/>
      <c r="AX12" s="33"/>
      <c r="AY12" s="33"/>
      <c r="AZ12" s="33"/>
      <c r="BA12" s="33"/>
    </row>
    <row r="13" spans="1:53" ht="15.6" customHeight="1" x14ac:dyDescent="0.25">
      <c r="A13" s="6" t="s">
        <v>241</v>
      </c>
      <c r="B13" s="108"/>
      <c r="C13" s="3" t="s">
        <v>11</v>
      </c>
      <c r="D13" s="3" t="s">
        <v>83</v>
      </c>
      <c r="E13" s="3" t="s">
        <v>19</v>
      </c>
      <c r="F13" s="4" t="s">
        <v>162</v>
      </c>
      <c r="G13" s="4"/>
      <c r="H13" s="4">
        <v>2</v>
      </c>
      <c r="I13" s="4"/>
      <c r="J13" s="20" t="str">
        <f t="shared" si="0"/>
        <v>$110</v>
      </c>
      <c r="K13" s="20">
        <f t="shared" si="1"/>
        <v>220</v>
      </c>
      <c r="L13" s="4"/>
      <c r="M13" s="20" t="str">
        <f t="shared" si="2"/>
        <v/>
      </c>
      <c r="N13" s="20" t="str">
        <f t="shared" si="3"/>
        <v/>
      </c>
      <c r="O13" s="4"/>
      <c r="P13" s="20" t="str">
        <f t="shared" si="4"/>
        <v/>
      </c>
      <c r="Q13" s="20" t="str">
        <f t="shared" si="5"/>
        <v/>
      </c>
      <c r="R13" s="4"/>
      <c r="S13" s="20" t="str">
        <f t="shared" si="6"/>
        <v/>
      </c>
      <c r="T13" s="20" t="str">
        <f t="shared" si="7"/>
        <v/>
      </c>
      <c r="U13" s="4"/>
      <c r="V13" s="20" t="str">
        <f t="shared" si="8"/>
        <v/>
      </c>
      <c r="W13" s="20" t="str">
        <f t="shared" si="9"/>
        <v/>
      </c>
      <c r="X13" s="4"/>
      <c r="Y13" s="20" t="str">
        <f t="shared" si="10"/>
        <v/>
      </c>
      <c r="Z13" s="20" t="str">
        <f t="shared" si="11"/>
        <v/>
      </c>
      <c r="AA13" s="16">
        <v>1</v>
      </c>
      <c r="AB13" s="20" t="str">
        <f t="shared" si="12"/>
        <v>$2,200</v>
      </c>
      <c r="AC13" s="20">
        <f t="shared" si="13"/>
        <v>2200</v>
      </c>
      <c r="AD13" s="16"/>
      <c r="AE13" s="20" t="str">
        <f t="shared" si="14"/>
        <v/>
      </c>
      <c r="AF13" s="20" t="str">
        <f t="shared" si="15"/>
        <v/>
      </c>
      <c r="AG13" s="37"/>
      <c r="AH13" s="20" t="str">
        <f t="shared" si="16"/>
        <v/>
      </c>
      <c r="AI13" s="20" t="str">
        <f t="shared" si="17"/>
        <v/>
      </c>
      <c r="AJ13" s="63"/>
      <c r="AK13" s="20" t="str">
        <f t="shared" si="18"/>
        <v/>
      </c>
      <c r="AL13" s="20" t="str">
        <f t="shared" si="19"/>
        <v/>
      </c>
      <c r="AM13" s="86"/>
      <c r="AN13" s="4"/>
      <c r="AO13" s="4"/>
      <c r="AP13" s="20">
        <f t="shared" si="20"/>
        <v>2420</v>
      </c>
      <c r="AQ13" s="23">
        <v>1</v>
      </c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x14ac:dyDescent="0.25">
      <c r="A14" s="6" t="s">
        <v>242</v>
      </c>
      <c r="B14" s="107" t="s">
        <v>447</v>
      </c>
      <c r="C14" s="3" t="s">
        <v>23</v>
      </c>
      <c r="D14" s="3" t="s">
        <v>24</v>
      </c>
      <c r="E14" s="3" t="s">
        <v>21</v>
      </c>
      <c r="F14" s="4" t="s">
        <v>162</v>
      </c>
      <c r="G14" s="4"/>
      <c r="H14" s="4"/>
      <c r="I14" s="4"/>
      <c r="J14" s="20" t="str">
        <f t="shared" si="0"/>
        <v/>
      </c>
      <c r="K14" s="20" t="str">
        <f t="shared" si="1"/>
        <v/>
      </c>
      <c r="L14" s="4"/>
      <c r="M14" s="20" t="str">
        <f t="shared" si="2"/>
        <v/>
      </c>
      <c r="N14" s="20" t="str">
        <f t="shared" si="3"/>
        <v/>
      </c>
      <c r="O14" s="4"/>
      <c r="P14" s="20" t="str">
        <f t="shared" si="4"/>
        <v/>
      </c>
      <c r="Q14" s="20" t="str">
        <f t="shared" si="5"/>
        <v/>
      </c>
      <c r="R14" s="4"/>
      <c r="S14" s="20" t="str">
        <f t="shared" si="6"/>
        <v/>
      </c>
      <c r="T14" s="20" t="str">
        <f t="shared" si="7"/>
        <v/>
      </c>
      <c r="U14" s="4"/>
      <c r="V14" s="20" t="str">
        <f t="shared" si="8"/>
        <v/>
      </c>
      <c r="W14" s="20" t="str">
        <f t="shared" si="9"/>
        <v/>
      </c>
      <c r="X14" s="4"/>
      <c r="Y14" s="20" t="str">
        <f t="shared" si="10"/>
        <v/>
      </c>
      <c r="Z14" s="20" t="str">
        <f t="shared" si="11"/>
        <v/>
      </c>
      <c r="AA14" s="16">
        <v>2</v>
      </c>
      <c r="AB14" s="20" t="str">
        <f t="shared" si="12"/>
        <v>$2,200</v>
      </c>
      <c r="AC14" s="20">
        <f t="shared" si="13"/>
        <v>4400</v>
      </c>
      <c r="AD14" s="16"/>
      <c r="AE14" s="20" t="str">
        <f t="shared" si="14"/>
        <v/>
      </c>
      <c r="AF14" s="20" t="str">
        <f t="shared" si="15"/>
        <v/>
      </c>
      <c r="AG14" s="37"/>
      <c r="AH14" s="20" t="str">
        <f t="shared" si="16"/>
        <v/>
      </c>
      <c r="AI14" s="20" t="str">
        <f t="shared" si="17"/>
        <v/>
      </c>
      <c r="AJ14" s="63"/>
      <c r="AK14" s="20" t="str">
        <f t="shared" si="18"/>
        <v/>
      </c>
      <c r="AL14" s="20" t="str">
        <f t="shared" si="19"/>
        <v/>
      </c>
      <c r="AM14" s="86"/>
      <c r="AN14" s="4"/>
      <c r="AO14" s="4"/>
      <c r="AP14" s="20">
        <f t="shared" si="20"/>
        <v>4400</v>
      </c>
      <c r="AQ14" s="23">
        <v>1</v>
      </c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53" ht="28.9" customHeight="1" x14ac:dyDescent="0.25">
      <c r="A15" s="6" t="s">
        <v>243</v>
      </c>
      <c r="B15" s="108"/>
      <c r="C15" s="3" t="s">
        <v>21</v>
      </c>
      <c r="D15" s="3" t="s">
        <v>125</v>
      </c>
      <c r="E15" s="78" t="s">
        <v>507</v>
      </c>
      <c r="F15" s="4" t="s">
        <v>162</v>
      </c>
      <c r="G15" s="4"/>
      <c r="H15" s="4"/>
      <c r="I15" s="4"/>
      <c r="J15" s="20" t="str">
        <f t="shared" si="0"/>
        <v/>
      </c>
      <c r="K15" s="20" t="str">
        <f t="shared" si="1"/>
        <v/>
      </c>
      <c r="L15" s="4"/>
      <c r="M15" s="20" t="str">
        <f t="shared" si="2"/>
        <v/>
      </c>
      <c r="N15" s="20" t="str">
        <f t="shared" si="3"/>
        <v/>
      </c>
      <c r="O15" s="4"/>
      <c r="P15" s="20" t="str">
        <f t="shared" si="4"/>
        <v/>
      </c>
      <c r="Q15" s="20" t="str">
        <f t="shared" si="5"/>
        <v/>
      </c>
      <c r="R15" s="4"/>
      <c r="S15" s="20" t="str">
        <f t="shared" si="6"/>
        <v/>
      </c>
      <c r="T15" s="20" t="str">
        <f t="shared" si="7"/>
        <v/>
      </c>
      <c r="U15" s="4"/>
      <c r="V15" s="20" t="str">
        <f t="shared" si="8"/>
        <v/>
      </c>
      <c r="W15" s="20" t="str">
        <f t="shared" si="9"/>
        <v/>
      </c>
      <c r="X15" s="4"/>
      <c r="Y15" s="20" t="str">
        <f t="shared" si="10"/>
        <v/>
      </c>
      <c r="Z15" s="20" t="str">
        <f t="shared" si="11"/>
        <v/>
      </c>
      <c r="AA15" s="16">
        <v>2</v>
      </c>
      <c r="AB15" s="20" t="str">
        <f t="shared" si="12"/>
        <v>$2,200</v>
      </c>
      <c r="AC15" s="20">
        <f t="shared" si="13"/>
        <v>4400</v>
      </c>
      <c r="AD15" s="16"/>
      <c r="AE15" s="20" t="str">
        <f t="shared" si="14"/>
        <v/>
      </c>
      <c r="AF15" s="20" t="str">
        <f t="shared" si="15"/>
        <v/>
      </c>
      <c r="AG15" s="37"/>
      <c r="AH15" s="20" t="str">
        <f t="shared" si="16"/>
        <v/>
      </c>
      <c r="AI15" s="20" t="str">
        <f t="shared" si="17"/>
        <v/>
      </c>
      <c r="AJ15" s="63"/>
      <c r="AK15" s="20" t="str">
        <f t="shared" si="18"/>
        <v/>
      </c>
      <c r="AL15" s="20" t="str">
        <f t="shared" si="19"/>
        <v/>
      </c>
      <c r="AM15" s="90" t="s">
        <v>524</v>
      </c>
      <c r="AN15" s="20">
        <f>33000-AC14:AC15</f>
        <v>28600</v>
      </c>
      <c r="AO15" s="4"/>
      <c r="AP15" s="20">
        <f t="shared" si="20"/>
        <v>33000</v>
      </c>
      <c r="AQ15" s="23">
        <v>1</v>
      </c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 x14ac:dyDescent="0.25">
      <c r="A16" s="6" t="s">
        <v>245</v>
      </c>
      <c r="B16" s="14" t="s">
        <v>448</v>
      </c>
      <c r="C16" s="3" t="s">
        <v>37</v>
      </c>
      <c r="D16" s="3" t="s">
        <v>38</v>
      </c>
      <c r="E16" s="3" t="s">
        <v>39</v>
      </c>
      <c r="F16" s="4" t="s">
        <v>162</v>
      </c>
      <c r="G16" s="4"/>
      <c r="H16" s="4"/>
      <c r="I16" s="4"/>
      <c r="J16" s="20" t="str">
        <f t="shared" si="0"/>
        <v/>
      </c>
      <c r="K16" s="20" t="str">
        <f t="shared" si="1"/>
        <v/>
      </c>
      <c r="L16" s="4"/>
      <c r="M16" s="20" t="str">
        <f t="shared" si="2"/>
        <v/>
      </c>
      <c r="N16" s="20" t="str">
        <f t="shared" si="3"/>
        <v/>
      </c>
      <c r="O16" s="4"/>
      <c r="P16" s="20" t="str">
        <f t="shared" si="4"/>
        <v/>
      </c>
      <c r="Q16" s="20" t="str">
        <f t="shared" si="5"/>
        <v/>
      </c>
      <c r="R16" s="4"/>
      <c r="S16" s="20" t="str">
        <f t="shared" si="6"/>
        <v/>
      </c>
      <c r="T16" s="20" t="str">
        <f t="shared" si="7"/>
        <v/>
      </c>
      <c r="U16" s="4"/>
      <c r="V16" s="20" t="str">
        <f t="shared" si="8"/>
        <v/>
      </c>
      <c r="W16" s="20" t="str">
        <f t="shared" si="9"/>
        <v/>
      </c>
      <c r="X16" s="4"/>
      <c r="Y16" s="20" t="str">
        <f t="shared" si="10"/>
        <v/>
      </c>
      <c r="Z16" s="20" t="str">
        <f t="shared" si="11"/>
        <v/>
      </c>
      <c r="AA16" s="16"/>
      <c r="AB16" s="20" t="str">
        <f t="shared" si="12"/>
        <v/>
      </c>
      <c r="AC16" s="20" t="str">
        <f t="shared" si="13"/>
        <v/>
      </c>
      <c r="AD16" s="16"/>
      <c r="AE16" s="20" t="str">
        <f t="shared" si="14"/>
        <v/>
      </c>
      <c r="AF16" s="20" t="str">
        <f t="shared" si="15"/>
        <v/>
      </c>
      <c r="AG16" s="37"/>
      <c r="AH16" s="20" t="str">
        <f t="shared" si="16"/>
        <v/>
      </c>
      <c r="AI16" s="20" t="str">
        <f t="shared" si="17"/>
        <v/>
      </c>
      <c r="AJ16" s="63"/>
      <c r="AK16" s="20" t="str">
        <f t="shared" si="18"/>
        <v/>
      </c>
      <c r="AL16" s="20" t="str">
        <f t="shared" si="19"/>
        <v/>
      </c>
      <c r="AM16" s="86"/>
      <c r="AN16" s="4"/>
      <c r="AO16" s="4"/>
      <c r="AP16" s="20">
        <f t="shared" si="20"/>
        <v>0</v>
      </c>
      <c r="AQ16" s="23">
        <v>1</v>
      </c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53" x14ac:dyDescent="0.25">
      <c r="A17" s="6" t="s">
        <v>246</v>
      </c>
      <c r="B17" s="107" t="s">
        <v>449</v>
      </c>
      <c r="C17" s="3" t="s">
        <v>37</v>
      </c>
      <c r="D17" s="3" t="s">
        <v>40</v>
      </c>
      <c r="E17" s="3" t="s">
        <v>162</v>
      </c>
      <c r="F17" s="4" t="s">
        <v>162</v>
      </c>
      <c r="G17" s="4"/>
      <c r="H17" s="4">
        <v>2</v>
      </c>
      <c r="I17" s="4"/>
      <c r="J17" s="20" t="str">
        <f t="shared" si="0"/>
        <v>$110</v>
      </c>
      <c r="K17" s="20">
        <f t="shared" si="1"/>
        <v>220</v>
      </c>
      <c r="L17" s="4"/>
      <c r="M17" s="20" t="str">
        <f t="shared" si="2"/>
        <v/>
      </c>
      <c r="N17" s="20" t="str">
        <f t="shared" si="3"/>
        <v/>
      </c>
      <c r="O17" s="4"/>
      <c r="P17" s="20" t="str">
        <f t="shared" si="4"/>
        <v/>
      </c>
      <c r="Q17" s="20" t="str">
        <f t="shared" si="5"/>
        <v/>
      </c>
      <c r="R17" s="4"/>
      <c r="S17" s="20" t="str">
        <f t="shared" si="6"/>
        <v/>
      </c>
      <c r="T17" s="20" t="str">
        <f t="shared" si="7"/>
        <v/>
      </c>
      <c r="U17" s="4"/>
      <c r="V17" s="20" t="str">
        <f t="shared" si="8"/>
        <v/>
      </c>
      <c r="W17" s="20" t="str">
        <f t="shared" si="9"/>
        <v/>
      </c>
      <c r="X17" s="4"/>
      <c r="Y17" s="20" t="str">
        <f t="shared" si="10"/>
        <v/>
      </c>
      <c r="Z17" s="20" t="str">
        <f t="shared" si="11"/>
        <v/>
      </c>
      <c r="AA17" s="16"/>
      <c r="AB17" s="20" t="str">
        <f t="shared" si="12"/>
        <v/>
      </c>
      <c r="AC17" s="20" t="str">
        <f t="shared" si="13"/>
        <v/>
      </c>
      <c r="AD17" s="16"/>
      <c r="AE17" s="20" t="str">
        <f t="shared" si="14"/>
        <v/>
      </c>
      <c r="AF17" s="20" t="str">
        <f t="shared" si="15"/>
        <v/>
      </c>
      <c r="AG17" s="37"/>
      <c r="AH17" s="20" t="str">
        <f t="shared" si="16"/>
        <v/>
      </c>
      <c r="AI17" s="20" t="str">
        <f t="shared" si="17"/>
        <v/>
      </c>
      <c r="AJ17" s="63"/>
      <c r="AK17" s="20" t="str">
        <f t="shared" si="18"/>
        <v/>
      </c>
      <c r="AL17" s="20" t="str">
        <f t="shared" si="19"/>
        <v/>
      </c>
      <c r="AM17" s="86"/>
      <c r="AN17" s="4"/>
      <c r="AO17" s="4"/>
      <c r="AP17" s="20">
        <f t="shared" si="20"/>
        <v>220</v>
      </c>
      <c r="AQ17" s="23">
        <v>1</v>
      </c>
      <c r="AR17" s="33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53" x14ac:dyDescent="0.25">
      <c r="A18" s="6" t="s">
        <v>247</v>
      </c>
      <c r="B18" s="109"/>
      <c r="C18" s="3" t="s">
        <v>37</v>
      </c>
      <c r="D18" s="3" t="s">
        <v>40</v>
      </c>
      <c r="E18" s="5" t="s">
        <v>437</v>
      </c>
      <c r="F18" s="4" t="s">
        <v>41</v>
      </c>
      <c r="G18" s="4"/>
      <c r="H18" s="4"/>
      <c r="I18" s="4"/>
      <c r="J18" s="20" t="str">
        <f t="shared" si="0"/>
        <v/>
      </c>
      <c r="K18" s="20" t="str">
        <f t="shared" si="1"/>
        <v/>
      </c>
      <c r="L18" s="4"/>
      <c r="M18" s="20" t="str">
        <f t="shared" si="2"/>
        <v/>
      </c>
      <c r="N18" s="20" t="str">
        <f t="shared" si="3"/>
        <v/>
      </c>
      <c r="O18" s="4"/>
      <c r="P18" s="20" t="str">
        <f t="shared" si="4"/>
        <v/>
      </c>
      <c r="Q18" s="20" t="str">
        <f t="shared" si="5"/>
        <v/>
      </c>
      <c r="R18" s="4"/>
      <c r="S18" s="20" t="str">
        <f t="shared" si="6"/>
        <v/>
      </c>
      <c r="T18" s="20" t="str">
        <f t="shared" si="7"/>
        <v/>
      </c>
      <c r="U18" s="4"/>
      <c r="V18" s="20" t="str">
        <f t="shared" si="8"/>
        <v/>
      </c>
      <c r="W18" s="20" t="str">
        <f t="shared" si="9"/>
        <v/>
      </c>
      <c r="X18" s="4"/>
      <c r="Y18" s="20" t="str">
        <f t="shared" si="10"/>
        <v/>
      </c>
      <c r="Z18" s="20" t="str">
        <f t="shared" si="11"/>
        <v/>
      </c>
      <c r="AA18" s="16"/>
      <c r="AB18" s="20" t="str">
        <f t="shared" si="12"/>
        <v/>
      </c>
      <c r="AC18" s="20" t="str">
        <f t="shared" si="13"/>
        <v/>
      </c>
      <c r="AD18" s="16"/>
      <c r="AE18" s="20" t="str">
        <f t="shared" si="14"/>
        <v/>
      </c>
      <c r="AF18" s="20" t="str">
        <f t="shared" si="15"/>
        <v/>
      </c>
      <c r="AG18" s="37"/>
      <c r="AH18" s="20" t="str">
        <f t="shared" si="16"/>
        <v/>
      </c>
      <c r="AI18" s="20" t="str">
        <f t="shared" si="17"/>
        <v/>
      </c>
      <c r="AJ18" s="63"/>
      <c r="AK18" s="20" t="str">
        <f t="shared" si="18"/>
        <v/>
      </c>
      <c r="AL18" s="20" t="str">
        <f t="shared" si="19"/>
        <v/>
      </c>
      <c r="AM18" s="86"/>
      <c r="AN18" s="4"/>
      <c r="AO18" s="4"/>
      <c r="AP18" s="20">
        <f t="shared" si="20"/>
        <v>0</v>
      </c>
      <c r="AQ18" s="23">
        <v>1</v>
      </c>
      <c r="AR18" s="33"/>
      <c r="AS18" s="33"/>
      <c r="AT18" s="33"/>
      <c r="AU18" s="33"/>
      <c r="AV18" s="33"/>
      <c r="AW18" s="33"/>
      <c r="AX18" s="33"/>
      <c r="AY18" s="33"/>
      <c r="AZ18" s="33"/>
      <c r="BA18" s="33"/>
    </row>
    <row r="19" spans="1:53" x14ac:dyDescent="0.25">
      <c r="A19" s="6" t="s">
        <v>248</v>
      </c>
      <c r="B19" s="108"/>
      <c r="C19" s="3" t="s">
        <v>43</v>
      </c>
      <c r="D19" s="3" t="s">
        <v>197</v>
      </c>
      <c r="E19" s="3" t="s">
        <v>37</v>
      </c>
      <c r="F19" s="4" t="s">
        <v>162</v>
      </c>
      <c r="G19" s="4"/>
      <c r="H19" s="4"/>
      <c r="I19" s="4"/>
      <c r="J19" s="20" t="str">
        <f t="shared" si="0"/>
        <v/>
      </c>
      <c r="K19" s="20" t="str">
        <f t="shared" si="1"/>
        <v/>
      </c>
      <c r="L19" s="4"/>
      <c r="M19" s="20" t="str">
        <f t="shared" si="2"/>
        <v/>
      </c>
      <c r="N19" s="20" t="str">
        <f t="shared" si="3"/>
        <v/>
      </c>
      <c r="O19" s="4"/>
      <c r="P19" s="20" t="str">
        <f t="shared" si="4"/>
        <v/>
      </c>
      <c r="Q19" s="20" t="str">
        <f t="shared" si="5"/>
        <v/>
      </c>
      <c r="R19" s="4"/>
      <c r="S19" s="20" t="str">
        <f t="shared" si="6"/>
        <v/>
      </c>
      <c r="T19" s="20" t="str">
        <f t="shared" si="7"/>
        <v/>
      </c>
      <c r="U19" s="4"/>
      <c r="V19" s="20" t="str">
        <f t="shared" si="8"/>
        <v/>
      </c>
      <c r="W19" s="20" t="str">
        <f t="shared" si="9"/>
        <v/>
      </c>
      <c r="X19" s="4"/>
      <c r="Y19" s="20" t="str">
        <f t="shared" si="10"/>
        <v/>
      </c>
      <c r="Z19" s="20" t="str">
        <f t="shared" si="11"/>
        <v/>
      </c>
      <c r="AA19" s="16"/>
      <c r="AB19" s="20" t="str">
        <f t="shared" si="12"/>
        <v/>
      </c>
      <c r="AC19" s="20" t="str">
        <f t="shared" si="13"/>
        <v/>
      </c>
      <c r="AD19" s="16"/>
      <c r="AE19" s="20" t="str">
        <f t="shared" si="14"/>
        <v/>
      </c>
      <c r="AF19" s="20" t="str">
        <f t="shared" si="15"/>
        <v/>
      </c>
      <c r="AG19" s="37"/>
      <c r="AH19" s="20" t="str">
        <f t="shared" si="16"/>
        <v/>
      </c>
      <c r="AI19" s="20" t="str">
        <f t="shared" si="17"/>
        <v/>
      </c>
      <c r="AJ19" s="63"/>
      <c r="AK19" s="20" t="str">
        <f t="shared" si="18"/>
        <v/>
      </c>
      <c r="AL19" s="20" t="str">
        <f t="shared" si="19"/>
        <v/>
      </c>
      <c r="AM19" s="86"/>
      <c r="AN19" s="4"/>
      <c r="AO19" s="4"/>
      <c r="AP19" s="20">
        <f t="shared" si="20"/>
        <v>0</v>
      </c>
      <c r="AQ19" s="23"/>
      <c r="AR19" s="24"/>
      <c r="AS19" s="33"/>
      <c r="AT19" s="33"/>
      <c r="AU19" s="33"/>
      <c r="AV19" s="33"/>
      <c r="AW19" s="33"/>
      <c r="AX19" s="33"/>
      <c r="AY19" s="33"/>
      <c r="AZ19" s="33"/>
      <c r="BA19" s="33"/>
    </row>
    <row r="20" spans="1:53" x14ac:dyDescent="0.25">
      <c r="A20" s="6" t="s">
        <v>249</v>
      </c>
      <c r="B20" s="14" t="s">
        <v>450</v>
      </c>
      <c r="C20" s="3" t="s">
        <v>37</v>
      </c>
      <c r="D20" s="3" t="s">
        <v>42</v>
      </c>
      <c r="E20" s="5" t="s">
        <v>437</v>
      </c>
      <c r="F20" s="4" t="s">
        <v>41</v>
      </c>
      <c r="G20" s="4"/>
      <c r="H20" s="4"/>
      <c r="I20" s="4">
        <v>1</v>
      </c>
      <c r="J20" s="20" t="str">
        <f t="shared" si="0"/>
        <v>$110</v>
      </c>
      <c r="K20" s="20">
        <f t="shared" si="1"/>
        <v>110</v>
      </c>
      <c r="L20" s="4"/>
      <c r="M20" s="20" t="str">
        <f t="shared" si="2"/>
        <v/>
      </c>
      <c r="N20" s="20" t="str">
        <f t="shared" si="3"/>
        <v/>
      </c>
      <c r="O20" s="4"/>
      <c r="P20" s="20" t="str">
        <f t="shared" si="4"/>
        <v/>
      </c>
      <c r="Q20" s="20" t="str">
        <f t="shared" si="5"/>
        <v/>
      </c>
      <c r="R20" s="4"/>
      <c r="S20" s="20" t="str">
        <f t="shared" si="6"/>
        <v/>
      </c>
      <c r="T20" s="20" t="str">
        <f t="shared" si="7"/>
        <v/>
      </c>
      <c r="U20" s="4"/>
      <c r="V20" s="20" t="str">
        <f t="shared" si="8"/>
        <v/>
      </c>
      <c r="W20" s="20" t="str">
        <f t="shared" si="9"/>
        <v/>
      </c>
      <c r="X20" s="4"/>
      <c r="Y20" s="20" t="str">
        <f t="shared" si="10"/>
        <v/>
      </c>
      <c r="Z20" s="20" t="str">
        <f t="shared" si="11"/>
        <v/>
      </c>
      <c r="AA20" s="16"/>
      <c r="AB20" s="20" t="str">
        <f t="shared" si="12"/>
        <v/>
      </c>
      <c r="AC20" s="20" t="str">
        <f t="shared" si="13"/>
        <v/>
      </c>
      <c r="AD20" s="16"/>
      <c r="AE20" s="20" t="str">
        <f t="shared" si="14"/>
        <v/>
      </c>
      <c r="AF20" s="20" t="str">
        <f t="shared" si="15"/>
        <v/>
      </c>
      <c r="AG20" s="37">
        <v>1</v>
      </c>
      <c r="AH20" s="20" t="str">
        <f t="shared" si="16"/>
        <v>$1000</v>
      </c>
      <c r="AI20" s="20">
        <f t="shared" si="17"/>
        <v>1000</v>
      </c>
      <c r="AJ20" s="63"/>
      <c r="AK20" s="20" t="str">
        <f t="shared" si="18"/>
        <v/>
      </c>
      <c r="AL20" s="20" t="str">
        <f t="shared" si="19"/>
        <v/>
      </c>
      <c r="AM20" s="86"/>
      <c r="AN20" s="4"/>
      <c r="AO20" s="4"/>
      <c r="AP20" s="20">
        <f>SUM(K20,N20,Q20,T20,W20,AC20,AF20,AI20, AN20)</f>
        <v>1110</v>
      </c>
      <c r="AQ20" s="23">
        <v>1</v>
      </c>
      <c r="AR20" s="33"/>
      <c r="AS20" s="33"/>
      <c r="AT20" s="33"/>
      <c r="AU20" s="33"/>
      <c r="AV20" s="33"/>
      <c r="AW20" s="33"/>
      <c r="AX20" s="33"/>
      <c r="AY20" s="33"/>
      <c r="AZ20" s="33"/>
      <c r="BA20" s="33"/>
    </row>
    <row r="21" spans="1:53" x14ac:dyDescent="0.25">
      <c r="A21" s="6" t="s">
        <v>250</v>
      </c>
      <c r="B21" s="107" t="s">
        <v>451</v>
      </c>
      <c r="C21" s="3" t="s">
        <v>55</v>
      </c>
      <c r="D21" s="3" t="s">
        <v>56</v>
      </c>
      <c r="E21" s="3" t="s">
        <v>21</v>
      </c>
      <c r="F21" s="4" t="s">
        <v>162</v>
      </c>
      <c r="G21" s="4"/>
      <c r="H21" s="4"/>
      <c r="I21" s="4"/>
      <c r="J21" s="20" t="str">
        <f t="shared" si="0"/>
        <v/>
      </c>
      <c r="K21" s="20" t="str">
        <f t="shared" si="1"/>
        <v/>
      </c>
      <c r="L21" s="4"/>
      <c r="M21" s="20" t="str">
        <f t="shared" si="2"/>
        <v/>
      </c>
      <c r="N21" s="20" t="str">
        <f t="shared" si="3"/>
        <v/>
      </c>
      <c r="O21" s="4"/>
      <c r="P21" s="20" t="str">
        <f t="shared" si="4"/>
        <v/>
      </c>
      <c r="Q21" s="20" t="str">
        <f t="shared" si="5"/>
        <v/>
      </c>
      <c r="R21" s="4"/>
      <c r="S21" s="20" t="str">
        <f t="shared" si="6"/>
        <v/>
      </c>
      <c r="T21" s="20" t="str">
        <f t="shared" si="7"/>
        <v/>
      </c>
      <c r="U21" s="4"/>
      <c r="V21" s="20" t="str">
        <f t="shared" si="8"/>
        <v/>
      </c>
      <c r="W21" s="20" t="str">
        <f t="shared" si="9"/>
        <v/>
      </c>
      <c r="X21" s="4"/>
      <c r="Y21" s="20" t="str">
        <f t="shared" si="10"/>
        <v/>
      </c>
      <c r="Z21" s="20" t="str">
        <f t="shared" si="11"/>
        <v/>
      </c>
      <c r="AA21" s="16">
        <v>2</v>
      </c>
      <c r="AB21" s="20" t="str">
        <f t="shared" si="12"/>
        <v>$2,200</v>
      </c>
      <c r="AC21" s="20">
        <f t="shared" si="13"/>
        <v>4400</v>
      </c>
      <c r="AD21" s="16"/>
      <c r="AE21" s="20" t="str">
        <f t="shared" si="14"/>
        <v/>
      </c>
      <c r="AF21" s="20" t="str">
        <f t="shared" si="15"/>
        <v/>
      </c>
      <c r="AG21" s="37"/>
      <c r="AH21" s="20" t="str">
        <f t="shared" si="16"/>
        <v/>
      </c>
      <c r="AI21" s="20" t="str">
        <f t="shared" si="17"/>
        <v/>
      </c>
      <c r="AJ21" s="63"/>
      <c r="AK21" s="20" t="str">
        <f t="shared" si="18"/>
        <v/>
      </c>
      <c r="AL21" s="20" t="str">
        <f t="shared" si="19"/>
        <v/>
      </c>
      <c r="AM21" s="86"/>
      <c r="AN21" s="4"/>
      <c r="AO21" s="4"/>
      <c r="AP21" s="20">
        <f t="shared" ref="AP21:AP34" si="21">SUM(K21,N21,Q21,T21,W21,AC21,AF21,AN21)</f>
        <v>4400</v>
      </c>
      <c r="AQ21" s="23">
        <v>1</v>
      </c>
      <c r="AR21" s="33"/>
      <c r="AS21" s="33"/>
      <c r="AT21" s="33"/>
      <c r="AU21" s="33"/>
      <c r="AV21" s="33"/>
      <c r="AW21" s="33"/>
      <c r="AX21" s="33"/>
      <c r="AY21" s="33"/>
      <c r="AZ21" s="33"/>
      <c r="BA21" s="33"/>
    </row>
    <row r="22" spans="1:53" x14ac:dyDescent="0.25">
      <c r="A22" s="6" t="s">
        <v>251</v>
      </c>
      <c r="B22" s="109"/>
      <c r="C22" s="3" t="s">
        <v>55</v>
      </c>
      <c r="D22" s="3" t="s">
        <v>57</v>
      </c>
      <c r="E22" s="3" t="s">
        <v>21</v>
      </c>
      <c r="F22" s="4" t="s">
        <v>162</v>
      </c>
      <c r="G22" s="4"/>
      <c r="H22" s="4"/>
      <c r="I22" s="4"/>
      <c r="J22" s="20" t="str">
        <f t="shared" si="0"/>
        <v/>
      </c>
      <c r="K22" s="20" t="str">
        <f t="shared" si="1"/>
        <v/>
      </c>
      <c r="L22" s="4"/>
      <c r="M22" s="20" t="str">
        <f t="shared" si="2"/>
        <v/>
      </c>
      <c r="N22" s="20" t="str">
        <f t="shared" si="3"/>
        <v/>
      </c>
      <c r="O22" s="4"/>
      <c r="P22" s="20" t="str">
        <f t="shared" si="4"/>
        <v/>
      </c>
      <c r="Q22" s="20" t="str">
        <f t="shared" si="5"/>
        <v/>
      </c>
      <c r="R22" s="4"/>
      <c r="S22" s="20" t="str">
        <f t="shared" si="6"/>
        <v/>
      </c>
      <c r="T22" s="20" t="str">
        <f t="shared" si="7"/>
        <v/>
      </c>
      <c r="U22" s="4"/>
      <c r="V22" s="20" t="str">
        <f t="shared" si="8"/>
        <v/>
      </c>
      <c r="W22" s="20" t="str">
        <f t="shared" si="9"/>
        <v/>
      </c>
      <c r="X22" s="4"/>
      <c r="Y22" s="20" t="str">
        <f t="shared" si="10"/>
        <v/>
      </c>
      <c r="Z22" s="20" t="str">
        <f t="shared" si="11"/>
        <v/>
      </c>
      <c r="AA22" s="16"/>
      <c r="AB22" s="20" t="str">
        <f t="shared" si="12"/>
        <v/>
      </c>
      <c r="AC22" s="20" t="str">
        <f t="shared" si="13"/>
        <v/>
      </c>
      <c r="AD22" s="16">
        <v>2</v>
      </c>
      <c r="AE22" s="20" t="str">
        <f t="shared" si="14"/>
        <v>$200</v>
      </c>
      <c r="AF22" s="20">
        <f t="shared" si="15"/>
        <v>400</v>
      </c>
      <c r="AG22" s="37"/>
      <c r="AH22" s="20" t="str">
        <f t="shared" si="16"/>
        <v/>
      </c>
      <c r="AI22" s="20" t="str">
        <f t="shared" si="17"/>
        <v/>
      </c>
      <c r="AJ22" s="63"/>
      <c r="AK22" s="20" t="str">
        <f t="shared" si="18"/>
        <v/>
      </c>
      <c r="AL22" s="20" t="str">
        <f t="shared" si="19"/>
        <v/>
      </c>
      <c r="AM22" s="86"/>
      <c r="AN22" s="4"/>
      <c r="AO22" s="4"/>
      <c r="AP22" s="20">
        <f t="shared" si="21"/>
        <v>400</v>
      </c>
      <c r="AQ22" s="23">
        <v>1</v>
      </c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x14ac:dyDescent="0.25">
      <c r="A23" s="6" t="s">
        <v>252</v>
      </c>
      <c r="B23" s="108"/>
      <c r="C23" s="3" t="s">
        <v>21</v>
      </c>
      <c r="D23" s="3" t="s">
        <v>128</v>
      </c>
      <c r="E23" s="3" t="s">
        <v>55</v>
      </c>
      <c r="F23" s="4" t="s">
        <v>162</v>
      </c>
      <c r="G23" s="4">
        <v>2</v>
      </c>
      <c r="H23" s="4">
        <v>2</v>
      </c>
      <c r="I23" s="4"/>
      <c r="J23" s="20" t="str">
        <f t="shared" si="0"/>
        <v>$110</v>
      </c>
      <c r="K23" s="20">
        <f t="shared" si="1"/>
        <v>440</v>
      </c>
      <c r="L23" s="4"/>
      <c r="M23" s="20" t="str">
        <f t="shared" si="2"/>
        <v/>
      </c>
      <c r="N23" s="20" t="str">
        <f t="shared" si="3"/>
        <v/>
      </c>
      <c r="O23" s="4">
        <v>1</v>
      </c>
      <c r="P23" s="20" t="str">
        <f t="shared" si="4"/>
        <v>$100</v>
      </c>
      <c r="Q23" s="20">
        <f t="shared" si="5"/>
        <v>100</v>
      </c>
      <c r="R23" s="4">
        <v>1</v>
      </c>
      <c r="S23" s="20" t="str">
        <f t="shared" si="6"/>
        <v>$110</v>
      </c>
      <c r="T23" s="20">
        <f t="shared" si="7"/>
        <v>110</v>
      </c>
      <c r="U23" s="4"/>
      <c r="V23" s="20" t="str">
        <f t="shared" si="8"/>
        <v/>
      </c>
      <c r="W23" s="20" t="str">
        <f t="shared" si="9"/>
        <v/>
      </c>
      <c r="X23" s="4"/>
      <c r="Y23" s="20" t="str">
        <f t="shared" si="10"/>
        <v/>
      </c>
      <c r="Z23" s="20" t="str">
        <f t="shared" si="11"/>
        <v/>
      </c>
      <c r="AA23" s="16"/>
      <c r="AB23" s="20" t="str">
        <f t="shared" si="12"/>
        <v/>
      </c>
      <c r="AC23" s="20" t="str">
        <f t="shared" si="13"/>
        <v/>
      </c>
      <c r="AD23" s="16">
        <v>2</v>
      </c>
      <c r="AE23" s="20" t="str">
        <f t="shared" si="14"/>
        <v>$200</v>
      </c>
      <c r="AF23" s="20">
        <f t="shared" si="15"/>
        <v>400</v>
      </c>
      <c r="AG23" s="37"/>
      <c r="AH23" s="20" t="str">
        <f t="shared" si="16"/>
        <v/>
      </c>
      <c r="AI23" s="20" t="str">
        <f t="shared" si="17"/>
        <v/>
      </c>
      <c r="AJ23" s="63"/>
      <c r="AK23" s="20" t="str">
        <f t="shared" si="18"/>
        <v/>
      </c>
      <c r="AL23" s="20" t="str">
        <f t="shared" si="19"/>
        <v/>
      </c>
      <c r="AM23" s="86"/>
      <c r="AN23" s="4"/>
      <c r="AO23" s="4"/>
      <c r="AP23" s="20">
        <f t="shared" si="21"/>
        <v>1050</v>
      </c>
      <c r="AQ23" s="23">
        <v>1</v>
      </c>
      <c r="AR23" s="33"/>
      <c r="AS23" s="33"/>
      <c r="AT23" s="33"/>
      <c r="AU23" s="33"/>
      <c r="AV23" s="33"/>
      <c r="AW23" s="33"/>
      <c r="AX23" s="33"/>
      <c r="AY23" s="33"/>
      <c r="AZ23" s="33"/>
      <c r="BA23" s="33"/>
    </row>
    <row r="24" spans="1:53" x14ac:dyDescent="0.25">
      <c r="A24" s="6" t="s">
        <v>253</v>
      </c>
      <c r="B24" s="110" t="s">
        <v>452</v>
      </c>
      <c r="C24" s="3" t="s">
        <v>58</v>
      </c>
      <c r="D24" s="3" t="s">
        <v>59</v>
      </c>
      <c r="E24" s="3" t="s">
        <v>8</v>
      </c>
      <c r="F24" s="4" t="s">
        <v>162</v>
      </c>
      <c r="G24" s="4"/>
      <c r="H24" s="4"/>
      <c r="I24" s="4"/>
      <c r="J24" s="20" t="str">
        <f t="shared" si="0"/>
        <v/>
      </c>
      <c r="K24" s="20" t="str">
        <f t="shared" si="1"/>
        <v/>
      </c>
      <c r="L24" s="4"/>
      <c r="M24" s="20" t="str">
        <f t="shared" si="2"/>
        <v/>
      </c>
      <c r="N24" s="20" t="str">
        <f t="shared" si="3"/>
        <v/>
      </c>
      <c r="O24" s="4"/>
      <c r="P24" s="20" t="str">
        <f t="shared" si="4"/>
        <v/>
      </c>
      <c r="Q24" s="20" t="str">
        <f t="shared" si="5"/>
        <v/>
      </c>
      <c r="R24" s="4"/>
      <c r="S24" s="20" t="str">
        <f t="shared" si="6"/>
        <v/>
      </c>
      <c r="T24" s="20" t="str">
        <f t="shared" si="7"/>
        <v/>
      </c>
      <c r="U24" s="4"/>
      <c r="V24" s="20" t="str">
        <f t="shared" si="8"/>
        <v/>
      </c>
      <c r="W24" s="20" t="str">
        <f t="shared" si="9"/>
        <v/>
      </c>
      <c r="X24" s="4"/>
      <c r="Y24" s="20" t="str">
        <f t="shared" si="10"/>
        <v/>
      </c>
      <c r="Z24" s="20" t="str">
        <f t="shared" si="11"/>
        <v/>
      </c>
      <c r="AA24" s="16"/>
      <c r="AB24" s="20" t="str">
        <f t="shared" si="12"/>
        <v/>
      </c>
      <c r="AC24" s="20" t="str">
        <f t="shared" si="13"/>
        <v/>
      </c>
      <c r="AD24" s="16"/>
      <c r="AE24" s="20" t="str">
        <f t="shared" si="14"/>
        <v/>
      </c>
      <c r="AF24" s="20" t="str">
        <f t="shared" si="15"/>
        <v/>
      </c>
      <c r="AG24" s="37"/>
      <c r="AH24" s="20" t="str">
        <f t="shared" si="16"/>
        <v/>
      </c>
      <c r="AI24" s="20" t="str">
        <f t="shared" si="17"/>
        <v/>
      </c>
      <c r="AJ24" s="63"/>
      <c r="AK24" s="20" t="str">
        <f t="shared" si="18"/>
        <v/>
      </c>
      <c r="AL24" s="20" t="str">
        <f t="shared" si="19"/>
        <v/>
      </c>
      <c r="AM24" s="86"/>
      <c r="AN24" s="4"/>
      <c r="AO24" s="4"/>
      <c r="AP24" s="20">
        <f t="shared" si="21"/>
        <v>0</v>
      </c>
      <c r="AQ24" s="23">
        <v>1</v>
      </c>
      <c r="AR24" s="33"/>
      <c r="AS24" s="33"/>
      <c r="AT24" s="33"/>
      <c r="AU24" s="33"/>
      <c r="AV24" s="33"/>
      <c r="AW24" s="33"/>
      <c r="AX24" s="33"/>
      <c r="AY24" s="33"/>
      <c r="AZ24" s="33"/>
      <c r="BA24" s="33"/>
    </row>
    <row r="25" spans="1:53" x14ac:dyDescent="0.25">
      <c r="A25" s="6" t="s">
        <v>254</v>
      </c>
      <c r="B25" s="111"/>
      <c r="C25" s="3" t="s">
        <v>58</v>
      </c>
      <c r="D25" s="3" t="s">
        <v>59</v>
      </c>
      <c r="E25" s="3" t="s">
        <v>8</v>
      </c>
      <c r="F25" s="4" t="s">
        <v>162</v>
      </c>
      <c r="G25" s="4"/>
      <c r="H25" s="4"/>
      <c r="I25" s="4"/>
      <c r="J25" s="20" t="str">
        <f t="shared" si="0"/>
        <v/>
      </c>
      <c r="K25" s="20" t="str">
        <f t="shared" si="1"/>
        <v/>
      </c>
      <c r="L25" s="4"/>
      <c r="M25" s="20" t="str">
        <f t="shared" si="2"/>
        <v/>
      </c>
      <c r="N25" s="20" t="str">
        <f t="shared" si="3"/>
        <v/>
      </c>
      <c r="O25" s="4"/>
      <c r="P25" s="20" t="str">
        <f t="shared" si="4"/>
        <v/>
      </c>
      <c r="Q25" s="20" t="str">
        <f t="shared" si="5"/>
        <v/>
      </c>
      <c r="R25" s="4"/>
      <c r="S25" s="20" t="str">
        <f t="shared" si="6"/>
        <v/>
      </c>
      <c r="T25" s="20" t="str">
        <f t="shared" si="7"/>
        <v/>
      </c>
      <c r="U25" s="4"/>
      <c r="V25" s="20" t="str">
        <f t="shared" si="8"/>
        <v/>
      </c>
      <c r="W25" s="20" t="str">
        <f t="shared" si="9"/>
        <v/>
      </c>
      <c r="X25" s="4"/>
      <c r="Y25" s="20" t="str">
        <f t="shared" si="10"/>
        <v/>
      </c>
      <c r="Z25" s="20" t="str">
        <f t="shared" si="11"/>
        <v/>
      </c>
      <c r="AA25" s="16">
        <v>1</v>
      </c>
      <c r="AB25" s="20" t="str">
        <f t="shared" si="12"/>
        <v>$2,200</v>
      </c>
      <c r="AC25" s="20">
        <f t="shared" si="13"/>
        <v>2200</v>
      </c>
      <c r="AD25" s="16"/>
      <c r="AE25" s="20" t="str">
        <f t="shared" si="14"/>
        <v/>
      </c>
      <c r="AF25" s="20" t="str">
        <f t="shared" si="15"/>
        <v/>
      </c>
      <c r="AG25" s="37"/>
      <c r="AH25" s="20" t="str">
        <f t="shared" si="16"/>
        <v/>
      </c>
      <c r="AI25" s="20" t="str">
        <f t="shared" si="17"/>
        <v/>
      </c>
      <c r="AJ25" s="63"/>
      <c r="AK25" s="20" t="str">
        <f t="shared" si="18"/>
        <v/>
      </c>
      <c r="AL25" s="20" t="str">
        <f t="shared" si="19"/>
        <v/>
      </c>
      <c r="AM25" s="88" t="s">
        <v>513</v>
      </c>
      <c r="AN25" s="20">
        <f>22000-AC24:AC27</f>
        <v>19800</v>
      </c>
      <c r="AO25" s="4"/>
      <c r="AP25" s="20">
        <f t="shared" si="21"/>
        <v>22000</v>
      </c>
      <c r="AQ25" s="23">
        <v>1</v>
      </c>
      <c r="AR25" s="56"/>
      <c r="AS25" s="33"/>
      <c r="AT25" s="33"/>
      <c r="AU25" s="33"/>
      <c r="AV25" s="33"/>
      <c r="AW25" s="33"/>
      <c r="AX25" s="33"/>
      <c r="AY25" s="33"/>
      <c r="AZ25" s="33"/>
      <c r="BA25" s="33"/>
    </row>
    <row r="26" spans="1:53" x14ac:dyDescent="0.25">
      <c r="A26" s="6" t="s">
        <v>255</v>
      </c>
      <c r="B26" s="111"/>
      <c r="C26" s="3" t="s">
        <v>8</v>
      </c>
      <c r="D26" s="3" t="s">
        <v>110</v>
      </c>
      <c r="E26" s="3" t="s">
        <v>58</v>
      </c>
      <c r="F26" s="4" t="s">
        <v>162</v>
      </c>
      <c r="G26" s="4">
        <v>2</v>
      </c>
      <c r="H26" s="4"/>
      <c r="I26" s="4"/>
      <c r="J26" s="20" t="str">
        <f t="shared" si="0"/>
        <v>$110</v>
      </c>
      <c r="K26" s="20">
        <f t="shared" si="1"/>
        <v>220</v>
      </c>
      <c r="L26" s="4">
        <v>1</v>
      </c>
      <c r="M26" s="20" t="str">
        <f t="shared" si="2"/>
        <v>$100</v>
      </c>
      <c r="N26" s="20">
        <f t="shared" si="3"/>
        <v>100</v>
      </c>
      <c r="O26" s="4"/>
      <c r="P26" s="20" t="str">
        <f t="shared" si="4"/>
        <v/>
      </c>
      <c r="Q26" s="20" t="str">
        <f t="shared" si="5"/>
        <v/>
      </c>
      <c r="R26" s="4"/>
      <c r="S26" s="20" t="str">
        <f t="shared" si="6"/>
        <v/>
      </c>
      <c r="T26" s="20" t="str">
        <f t="shared" si="7"/>
        <v/>
      </c>
      <c r="U26" s="4">
        <v>400</v>
      </c>
      <c r="V26" s="20" t="str">
        <f t="shared" si="8"/>
        <v>$2</v>
      </c>
      <c r="W26" s="20">
        <f t="shared" si="9"/>
        <v>800</v>
      </c>
      <c r="X26" s="4">
        <v>400</v>
      </c>
      <c r="Y26" s="20" t="str">
        <f t="shared" si="10"/>
        <v>$2</v>
      </c>
      <c r="Z26" s="20">
        <f t="shared" si="11"/>
        <v>800</v>
      </c>
      <c r="AA26" s="16">
        <v>1</v>
      </c>
      <c r="AB26" s="20" t="str">
        <f t="shared" si="12"/>
        <v>$2,200</v>
      </c>
      <c r="AC26" s="20">
        <f t="shared" si="13"/>
        <v>2200</v>
      </c>
      <c r="AD26" s="16"/>
      <c r="AE26" s="20" t="str">
        <f t="shared" si="14"/>
        <v/>
      </c>
      <c r="AF26" s="20" t="str">
        <f t="shared" si="15"/>
        <v/>
      </c>
      <c r="AG26" s="37"/>
      <c r="AH26" s="20" t="str">
        <f t="shared" si="16"/>
        <v/>
      </c>
      <c r="AI26" s="20" t="str">
        <f t="shared" si="17"/>
        <v/>
      </c>
      <c r="AJ26" s="63"/>
      <c r="AK26" s="20" t="str">
        <f t="shared" si="18"/>
        <v/>
      </c>
      <c r="AL26" s="20" t="str">
        <f t="shared" si="19"/>
        <v/>
      </c>
      <c r="AM26" s="86"/>
      <c r="AN26" s="4"/>
      <c r="AO26" s="4"/>
      <c r="AP26" s="20">
        <f t="shared" si="21"/>
        <v>3320</v>
      </c>
      <c r="AQ26" s="23">
        <v>1</v>
      </c>
      <c r="AR26" s="33"/>
      <c r="AS26" s="33"/>
      <c r="AT26" s="33"/>
      <c r="AU26" s="33"/>
      <c r="AV26" s="33"/>
      <c r="AW26" s="33"/>
      <c r="AX26" s="33"/>
      <c r="AY26" s="33"/>
      <c r="AZ26" s="33"/>
      <c r="BA26" s="33"/>
    </row>
    <row r="27" spans="1:53" x14ac:dyDescent="0.25">
      <c r="A27" s="6" t="s">
        <v>256</v>
      </c>
      <c r="B27" s="112"/>
      <c r="C27" s="3" t="s">
        <v>8</v>
      </c>
      <c r="D27" s="3" t="s">
        <v>110</v>
      </c>
      <c r="E27" s="3" t="s">
        <v>58</v>
      </c>
      <c r="F27" s="4" t="s">
        <v>162</v>
      </c>
      <c r="G27" s="4"/>
      <c r="H27" s="4"/>
      <c r="I27" s="4"/>
      <c r="J27" s="20" t="str">
        <f t="shared" si="0"/>
        <v/>
      </c>
      <c r="K27" s="20" t="str">
        <f t="shared" si="1"/>
        <v/>
      </c>
      <c r="L27" s="4"/>
      <c r="M27" s="20" t="str">
        <f t="shared" si="2"/>
        <v/>
      </c>
      <c r="N27" s="20" t="str">
        <f t="shared" si="3"/>
        <v/>
      </c>
      <c r="O27" s="4"/>
      <c r="P27" s="20" t="str">
        <f t="shared" si="4"/>
        <v/>
      </c>
      <c r="Q27" s="20" t="str">
        <f t="shared" si="5"/>
        <v/>
      </c>
      <c r="R27" s="4"/>
      <c r="S27" s="20" t="str">
        <f t="shared" si="6"/>
        <v/>
      </c>
      <c r="T27" s="20" t="str">
        <f t="shared" si="7"/>
        <v/>
      </c>
      <c r="U27" s="4">
        <v>400</v>
      </c>
      <c r="V27" s="20" t="str">
        <f t="shared" si="8"/>
        <v>$2</v>
      </c>
      <c r="W27" s="20">
        <f t="shared" si="9"/>
        <v>800</v>
      </c>
      <c r="X27" s="4">
        <v>400</v>
      </c>
      <c r="Y27" s="20" t="str">
        <f t="shared" si="10"/>
        <v>$2</v>
      </c>
      <c r="Z27" s="20">
        <f t="shared" si="11"/>
        <v>800</v>
      </c>
      <c r="AA27" s="16"/>
      <c r="AB27" s="20" t="str">
        <f t="shared" si="12"/>
        <v/>
      </c>
      <c r="AC27" s="20" t="str">
        <f t="shared" si="13"/>
        <v/>
      </c>
      <c r="AD27" s="16"/>
      <c r="AE27" s="20" t="str">
        <f t="shared" si="14"/>
        <v/>
      </c>
      <c r="AF27" s="20" t="str">
        <f t="shared" si="15"/>
        <v/>
      </c>
      <c r="AG27" s="37"/>
      <c r="AH27" s="20" t="str">
        <f t="shared" si="16"/>
        <v/>
      </c>
      <c r="AI27" s="20" t="str">
        <f t="shared" si="17"/>
        <v/>
      </c>
      <c r="AJ27" s="63"/>
      <c r="AK27" s="20" t="str">
        <f t="shared" si="18"/>
        <v/>
      </c>
      <c r="AL27" s="20" t="str">
        <f t="shared" si="19"/>
        <v/>
      </c>
      <c r="AM27" s="86"/>
      <c r="AN27" s="4"/>
      <c r="AO27" s="4"/>
      <c r="AP27" s="20">
        <f t="shared" si="21"/>
        <v>800</v>
      </c>
      <c r="AQ27" s="23">
        <v>1</v>
      </c>
      <c r="AR27" s="33"/>
      <c r="AS27" s="33"/>
      <c r="AT27" s="33"/>
      <c r="AU27" s="33"/>
      <c r="AV27" s="33"/>
      <c r="AW27" s="33"/>
      <c r="AX27" s="33"/>
      <c r="AY27" s="33"/>
      <c r="AZ27" s="33"/>
      <c r="BA27" s="33"/>
    </row>
    <row r="28" spans="1:53" x14ac:dyDescent="0.25">
      <c r="A28" s="6" t="s">
        <v>257</v>
      </c>
      <c r="B28" s="110" t="s">
        <v>453</v>
      </c>
      <c r="C28" s="3" t="s">
        <v>60</v>
      </c>
      <c r="D28" s="3" t="s">
        <v>61</v>
      </c>
      <c r="E28" s="3" t="s">
        <v>11</v>
      </c>
      <c r="F28" s="4" t="s">
        <v>162</v>
      </c>
      <c r="G28" s="4"/>
      <c r="H28" s="4"/>
      <c r="I28" s="4"/>
      <c r="J28" s="20" t="str">
        <f t="shared" si="0"/>
        <v/>
      </c>
      <c r="K28" s="20" t="str">
        <f t="shared" si="1"/>
        <v/>
      </c>
      <c r="L28" s="4"/>
      <c r="M28" s="20" t="str">
        <f t="shared" si="2"/>
        <v/>
      </c>
      <c r="N28" s="20" t="str">
        <f t="shared" si="3"/>
        <v/>
      </c>
      <c r="O28" s="4"/>
      <c r="P28" s="20" t="str">
        <f t="shared" si="4"/>
        <v/>
      </c>
      <c r="Q28" s="20" t="str">
        <f t="shared" si="5"/>
        <v/>
      </c>
      <c r="R28" s="4"/>
      <c r="S28" s="20" t="str">
        <f t="shared" si="6"/>
        <v/>
      </c>
      <c r="T28" s="20" t="str">
        <f t="shared" si="7"/>
        <v/>
      </c>
      <c r="U28" s="4"/>
      <c r="V28" s="20" t="str">
        <f t="shared" si="8"/>
        <v/>
      </c>
      <c r="W28" s="20" t="str">
        <f t="shared" si="9"/>
        <v/>
      </c>
      <c r="X28" s="4"/>
      <c r="Y28" s="20" t="str">
        <f t="shared" si="10"/>
        <v/>
      </c>
      <c r="Z28" s="20" t="str">
        <f t="shared" si="11"/>
        <v/>
      </c>
      <c r="AA28" s="16">
        <v>1</v>
      </c>
      <c r="AB28" s="20" t="str">
        <f t="shared" si="12"/>
        <v>$2,200</v>
      </c>
      <c r="AC28" s="20">
        <f t="shared" si="13"/>
        <v>2200</v>
      </c>
      <c r="AD28" s="16">
        <v>1</v>
      </c>
      <c r="AE28" s="20" t="str">
        <f t="shared" si="14"/>
        <v>$200</v>
      </c>
      <c r="AF28" s="20">
        <f t="shared" si="15"/>
        <v>200</v>
      </c>
      <c r="AG28" s="37"/>
      <c r="AH28" s="20" t="str">
        <f t="shared" si="16"/>
        <v/>
      </c>
      <c r="AI28" s="20" t="str">
        <f t="shared" si="17"/>
        <v/>
      </c>
      <c r="AJ28" s="63"/>
      <c r="AK28" s="20" t="str">
        <f t="shared" si="18"/>
        <v/>
      </c>
      <c r="AL28" s="20" t="str">
        <f t="shared" si="19"/>
        <v/>
      </c>
      <c r="AM28" s="86"/>
      <c r="AN28" s="4"/>
      <c r="AO28" s="4"/>
      <c r="AP28" s="20">
        <f t="shared" si="21"/>
        <v>2400</v>
      </c>
      <c r="AQ28" s="23">
        <v>1</v>
      </c>
      <c r="AR28" s="33"/>
      <c r="AS28" s="33"/>
      <c r="AT28" s="33"/>
      <c r="AU28" s="33"/>
      <c r="AV28" s="33"/>
      <c r="AW28" s="33"/>
      <c r="AX28" s="33"/>
      <c r="AY28" s="33"/>
      <c r="AZ28" s="33"/>
      <c r="BA28" s="33"/>
    </row>
    <row r="29" spans="1:53" x14ac:dyDescent="0.25">
      <c r="A29" s="6" t="s">
        <v>258</v>
      </c>
      <c r="B29" s="111"/>
      <c r="C29" s="3" t="s">
        <v>60</v>
      </c>
      <c r="D29" s="3" t="s">
        <v>61</v>
      </c>
      <c r="E29" s="3" t="s">
        <v>11</v>
      </c>
      <c r="F29" s="4" t="s">
        <v>162</v>
      </c>
      <c r="G29" s="4"/>
      <c r="H29" s="4"/>
      <c r="I29" s="4"/>
      <c r="J29" s="20" t="str">
        <f t="shared" si="0"/>
        <v/>
      </c>
      <c r="K29" s="20" t="str">
        <f t="shared" si="1"/>
        <v/>
      </c>
      <c r="L29" s="4"/>
      <c r="M29" s="20" t="str">
        <f t="shared" si="2"/>
        <v/>
      </c>
      <c r="N29" s="20" t="str">
        <f t="shared" si="3"/>
        <v/>
      </c>
      <c r="O29" s="4"/>
      <c r="P29" s="20" t="str">
        <f t="shared" si="4"/>
        <v/>
      </c>
      <c r="Q29" s="20" t="str">
        <f t="shared" si="5"/>
        <v/>
      </c>
      <c r="R29" s="4"/>
      <c r="S29" s="20" t="str">
        <f t="shared" si="6"/>
        <v/>
      </c>
      <c r="T29" s="20" t="str">
        <f t="shared" si="7"/>
        <v/>
      </c>
      <c r="U29" s="4"/>
      <c r="V29" s="20" t="str">
        <f t="shared" si="8"/>
        <v/>
      </c>
      <c r="W29" s="20" t="str">
        <f t="shared" si="9"/>
        <v/>
      </c>
      <c r="X29" s="4"/>
      <c r="Y29" s="20" t="str">
        <f t="shared" si="10"/>
        <v/>
      </c>
      <c r="Z29" s="20" t="str">
        <f t="shared" si="11"/>
        <v/>
      </c>
      <c r="AA29" s="16">
        <v>1</v>
      </c>
      <c r="AB29" s="20" t="str">
        <f t="shared" si="12"/>
        <v>$2,200</v>
      </c>
      <c r="AC29" s="20">
        <f t="shared" si="13"/>
        <v>2200</v>
      </c>
      <c r="AD29" s="16">
        <v>1</v>
      </c>
      <c r="AE29" s="20" t="str">
        <f t="shared" si="14"/>
        <v>$200</v>
      </c>
      <c r="AF29" s="20">
        <f t="shared" si="15"/>
        <v>200</v>
      </c>
      <c r="AG29" s="37"/>
      <c r="AH29" s="20" t="str">
        <f t="shared" si="16"/>
        <v/>
      </c>
      <c r="AI29" s="20" t="str">
        <f t="shared" si="17"/>
        <v/>
      </c>
      <c r="AJ29" s="63"/>
      <c r="AK29" s="20" t="str">
        <f t="shared" si="18"/>
        <v/>
      </c>
      <c r="AL29" s="20" t="str">
        <f t="shared" si="19"/>
        <v/>
      </c>
      <c r="AM29" s="79"/>
      <c r="AN29" s="4"/>
      <c r="AO29" s="4"/>
      <c r="AP29" s="20">
        <f t="shared" si="21"/>
        <v>2400</v>
      </c>
      <c r="AQ29" s="23">
        <v>1</v>
      </c>
      <c r="AR29" s="33"/>
      <c r="AS29" s="33"/>
      <c r="AT29" s="33"/>
      <c r="AU29" s="33"/>
      <c r="AV29" s="33"/>
      <c r="AW29" s="33"/>
      <c r="AX29" s="33"/>
      <c r="AY29" s="33"/>
      <c r="AZ29" s="33"/>
      <c r="BA29" s="33"/>
    </row>
    <row r="30" spans="1:53" x14ac:dyDescent="0.25">
      <c r="A30" s="6" t="s">
        <v>259</v>
      </c>
      <c r="B30" s="111"/>
      <c r="C30" s="3" t="s">
        <v>11</v>
      </c>
      <c r="D30" s="3" t="s">
        <v>87</v>
      </c>
      <c r="E30" s="3" t="s">
        <v>60</v>
      </c>
      <c r="F30" s="4" t="s">
        <v>162</v>
      </c>
      <c r="G30" s="4"/>
      <c r="H30" s="4"/>
      <c r="I30" s="4"/>
      <c r="J30" s="20" t="str">
        <f t="shared" si="0"/>
        <v/>
      </c>
      <c r="K30" s="20" t="str">
        <f t="shared" si="1"/>
        <v/>
      </c>
      <c r="L30" s="4"/>
      <c r="M30" s="20" t="str">
        <f t="shared" si="2"/>
        <v/>
      </c>
      <c r="N30" s="20" t="str">
        <f t="shared" si="3"/>
        <v/>
      </c>
      <c r="O30" s="4"/>
      <c r="P30" s="20" t="str">
        <f t="shared" si="4"/>
        <v/>
      </c>
      <c r="Q30" s="20" t="str">
        <f t="shared" si="5"/>
        <v/>
      </c>
      <c r="R30" s="4"/>
      <c r="S30" s="20" t="str">
        <f t="shared" si="6"/>
        <v/>
      </c>
      <c r="T30" s="20" t="str">
        <f t="shared" si="7"/>
        <v/>
      </c>
      <c r="U30" s="4"/>
      <c r="V30" s="20" t="str">
        <f t="shared" si="8"/>
        <v/>
      </c>
      <c r="W30" s="20" t="str">
        <f t="shared" si="9"/>
        <v/>
      </c>
      <c r="X30" s="4"/>
      <c r="Y30" s="20" t="str">
        <f t="shared" si="10"/>
        <v/>
      </c>
      <c r="Z30" s="20" t="str">
        <f t="shared" si="11"/>
        <v/>
      </c>
      <c r="AA30" s="16"/>
      <c r="AB30" s="20" t="str">
        <f t="shared" si="12"/>
        <v/>
      </c>
      <c r="AC30" s="20" t="str">
        <f t="shared" si="13"/>
        <v/>
      </c>
      <c r="AD30" s="16">
        <v>2</v>
      </c>
      <c r="AE30" s="20" t="str">
        <f t="shared" si="14"/>
        <v>$200</v>
      </c>
      <c r="AF30" s="20">
        <f t="shared" si="15"/>
        <v>400</v>
      </c>
      <c r="AG30" s="37"/>
      <c r="AH30" s="20" t="str">
        <f t="shared" si="16"/>
        <v/>
      </c>
      <c r="AI30" s="20" t="str">
        <f t="shared" si="17"/>
        <v/>
      </c>
      <c r="AJ30" s="63"/>
      <c r="AK30" s="20" t="str">
        <f t="shared" si="18"/>
        <v/>
      </c>
      <c r="AL30" s="20" t="str">
        <f t="shared" si="19"/>
        <v/>
      </c>
      <c r="AM30" s="86"/>
      <c r="AN30" s="4"/>
      <c r="AO30" s="4"/>
      <c r="AP30" s="20">
        <f t="shared" si="21"/>
        <v>400</v>
      </c>
      <c r="AQ30" s="23">
        <v>1</v>
      </c>
      <c r="AR30" s="33"/>
      <c r="AS30" s="33"/>
      <c r="AT30" s="33"/>
      <c r="AU30" s="33"/>
      <c r="AV30" s="33"/>
      <c r="AW30" s="33"/>
      <c r="AX30" s="33"/>
      <c r="AY30" s="33"/>
      <c r="AZ30" s="33"/>
      <c r="BA30" s="33"/>
    </row>
    <row r="31" spans="1:53" x14ac:dyDescent="0.25">
      <c r="A31" s="6" t="s">
        <v>260</v>
      </c>
      <c r="B31" s="112"/>
      <c r="C31" s="3" t="s">
        <v>11</v>
      </c>
      <c r="D31" s="3" t="s">
        <v>87</v>
      </c>
      <c r="E31" s="3" t="s">
        <v>60</v>
      </c>
      <c r="F31" s="4" t="s">
        <v>162</v>
      </c>
      <c r="G31" s="4"/>
      <c r="H31" s="4"/>
      <c r="I31" s="4"/>
      <c r="J31" s="20" t="str">
        <f t="shared" si="0"/>
        <v/>
      </c>
      <c r="K31" s="20" t="str">
        <f t="shared" si="1"/>
        <v/>
      </c>
      <c r="L31" s="4"/>
      <c r="M31" s="20" t="str">
        <f t="shared" si="2"/>
        <v/>
      </c>
      <c r="N31" s="20" t="str">
        <f t="shared" si="3"/>
        <v/>
      </c>
      <c r="O31" s="4"/>
      <c r="P31" s="20" t="str">
        <f t="shared" si="4"/>
        <v/>
      </c>
      <c r="Q31" s="20" t="str">
        <f t="shared" si="5"/>
        <v/>
      </c>
      <c r="R31" s="4"/>
      <c r="S31" s="20" t="str">
        <f t="shared" si="6"/>
        <v/>
      </c>
      <c r="T31" s="20" t="str">
        <f t="shared" si="7"/>
        <v/>
      </c>
      <c r="U31" s="4"/>
      <c r="V31" s="20" t="str">
        <f t="shared" si="8"/>
        <v/>
      </c>
      <c r="W31" s="20" t="str">
        <f t="shared" si="9"/>
        <v/>
      </c>
      <c r="X31" s="4"/>
      <c r="Y31" s="20" t="str">
        <f t="shared" si="10"/>
        <v/>
      </c>
      <c r="Z31" s="20" t="str">
        <f t="shared" si="11"/>
        <v/>
      </c>
      <c r="AA31" s="16"/>
      <c r="AB31" s="20" t="str">
        <f t="shared" si="12"/>
        <v/>
      </c>
      <c r="AC31" s="20" t="str">
        <f t="shared" si="13"/>
        <v/>
      </c>
      <c r="AD31" s="16">
        <v>2</v>
      </c>
      <c r="AE31" s="20" t="str">
        <f t="shared" si="14"/>
        <v>$200</v>
      </c>
      <c r="AF31" s="20">
        <f t="shared" si="15"/>
        <v>400</v>
      </c>
      <c r="AG31" s="37"/>
      <c r="AH31" s="20" t="str">
        <f t="shared" si="16"/>
        <v/>
      </c>
      <c r="AI31" s="20" t="str">
        <f t="shared" si="17"/>
        <v/>
      </c>
      <c r="AJ31" s="63"/>
      <c r="AK31" s="20" t="str">
        <f t="shared" si="18"/>
        <v/>
      </c>
      <c r="AL31" s="20" t="str">
        <f t="shared" si="19"/>
        <v/>
      </c>
      <c r="AM31" s="86"/>
      <c r="AN31" s="4"/>
      <c r="AO31" s="4"/>
      <c r="AP31" s="20">
        <f t="shared" si="21"/>
        <v>400</v>
      </c>
      <c r="AQ31" s="23">
        <v>1</v>
      </c>
      <c r="AR31" s="33"/>
      <c r="AS31" s="33"/>
      <c r="AT31" s="33"/>
      <c r="AU31" s="33"/>
      <c r="AV31" s="33"/>
      <c r="AW31" s="33"/>
      <c r="AX31" s="33"/>
      <c r="AY31" s="33"/>
      <c r="AZ31" s="33"/>
      <c r="BA31" s="33"/>
    </row>
    <row r="32" spans="1:53" x14ac:dyDescent="0.25">
      <c r="A32" s="6" t="s">
        <v>261</v>
      </c>
      <c r="B32" s="107" t="s">
        <v>454</v>
      </c>
      <c r="C32" s="3" t="s">
        <v>60</v>
      </c>
      <c r="D32" s="3" t="s">
        <v>62</v>
      </c>
      <c r="E32" s="3" t="s">
        <v>63</v>
      </c>
      <c r="F32" s="4" t="s">
        <v>162</v>
      </c>
      <c r="G32" s="4">
        <v>3</v>
      </c>
      <c r="H32" s="4">
        <v>2</v>
      </c>
      <c r="I32" s="4"/>
      <c r="J32" s="20" t="str">
        <f t="shared" si="0"/>
        <v>$110</v>
      </c>
      <c r="K32" s="20">
        <f t="shared" si="1"/>
        <v>550</v>
      </c>
      <c r="L32" s="4"/>
      <c r="M32" s="20" t="str">
        <f t="shared" si="2"/>
        <v/>
      </c>
      <c r="N32" s="20" t="str">
        <f t="shared" si="3"/>
        <v/>
      </c>
      <c r="O32" s="4"/>
      <c r="P32" s="20" t="str">
        <f t="shared" si="4"/>
        <v/>
      </c>
      <c r="Q32" s="20" t="str">
        <f t="shared" si="5"/>
        <v/>
      </c>
      <c r="R32" s="4">
        <v>1</v>
      </c>
      <c r="S32" s="20" t="str">
        <f t="shared" si="6"/>
        <v>$110</v>
      </c>
      <c r="T32" s="20">
        <f t="shared" si="7"/>
        <v>110</v>
      </c>
      <c r="U32" s="4">
        <v>500</v>
      </c>
      <c r="V32" s="20" t="str">
        <f t="shared" si="8"/>
        <v>$2</v>
      </c>
      <c r="W32" s="20">
        <f t="shared" si="9"/>
        <v>1000</v>
      </c>
      <c r="X32" s="4">
        <v>500</v>
      </c>
      <c r="Y32" s="20" t="str">
        <f t="shared" si="10"/>
        <v>$2</v>
      </c>
      <c r="Z32" s="20">
        <f t="shared" si="11"/>
        <v>1000</v>
      </c>
      <c r="AA32" s="16"/>
      <c r="AB32" s="20" t="str">
        <f t="shared" si="12"/>
        <v/>
      </c>
      <c r="AC32" s="20" t="str">
        <f t="shared" si="13"/>
        <v/>
      </c>
      <c r="AD32" s="16"/>
      <c r="AE32" s="20" t="str">
        <f t="shared" si="14"/>
        <v/>
      </c>
      <c r="AF32" s="20" t="str">
        <f t="shared" si="15"/>
        <v/>
      </c>
      <c r="AG32" s="37"/>
      <c r="AH32" s="20" t="str">
        <f t="shared" si="16"/>
        <v/>
      </c>
      <c r="AI32" s="20" t="str">
        <f t="shared" si="17"/>
        <v/>
      </c>
      <c r="AJ32" s="63"/>
      <c r="AK32" s="20" t="str">
        <f t="shared" si="18"/>
        <v/>
      </c>
      <c r="AL32" s="20" t="str">
        <f t="shared" si="19"/>
        <v/>
      </c>
      <c r="AM32" s="86"/>
      <c r="AN32" s="4"/>
      <c r="AO32" s="4"/>
      <c r="AP32" s="20">
        <f t="shared" si="21"/>
        <v>1660</v>
      </c>
      <c r="AQ32" s="23">
        <v>1</v>
      </c>
      <c r="AR32" s="33"/>
      <c r="AS32" s="33"/>
      <c r="AT32" s="33"/>
      <c r="AU32" s="33"/>
      <c r="AV32" s="33"/>
      <c r="AW32" s="33"/>
      <c r="AX32" s="33"/>
      <c r="AY32" s="33"/>
      <c r="AZ32" s="33"/>
      <c r="BA32" s="33"/>
    </row>
    <row r="33" spans="1:53" x14ac:dyDescent="0.25">
      <c r="A33" s="6" t="s">
        <v>262</v>
      </c>
      <c r="B33" s="108"/>
      <c r="C33" s="3" t="s">
        <v>60</v>
      </c>
      <c r="D33" s="3" t="s">
        <v>62</v>
      </c>
      <c r="E33" s="3" t="s">
        <v>63</v>
      </c>
      <c r="F33" s="4" t="s">
        <v>162</v>
      </c>
      <c r="G33" s="4">
        <v>2</v>
      </c>
      <c r="H33" s="4"/>
      <c r="I33" s="4">
        <v>1</v>
      </c>
      <c r="J33" s="20" t="str">
        <f t="shared" si="0"/>
        <v>$110</v>
      </c>
      <c r="K33" s="20">
        <f t="shared" si="1"/>
        <v>330</v>
      </c>
      <c r="L33" s="4"/>
      <c r="M33" s="20" t="str">
        <f t="shared" si="2"/>
        <v/>
      </c>
      <c r="N33" s="20" t="str">
        <f t="shared" si="3"/>
        <v/>
      </c>
      <c r="O33" s="4"/>
      <c r="P33" s="20" t="str">
        <f t="shared" si="4"/>
        <v/>
      </c>
      <c r="Q33" s="20" t="str">
        <f t="shared" si="5"/>
        <v/>
      </c>
      <c r="R33" s="4"/>
      <c r="S33" s="20" t="str">
        <f t="shared" si="6"/>
        <v/>
      </c>
      <c r="T33" s="20" t="str">
        <f t="shared" si="7"/>
        <v/>
      </c>
      <c r="U33" s="4"/>
      <c r="V33" s="20" t="str">
        <f t="shared" si="8"/>
        <v/>
      </c>
      <c r="W33" s="20" t="str">
        <f t="shared" si="9"/>
        <v/>
      </c>
      <c r="X33" s="4"/>
      <c r="Y33" s="20" t="str">
        <f t="shared" si="10"/>
        <v/>
      </c>
      <c r="Z33" s="20" t="str">
        <f t="shared" si="11"/>
        <v/>
      </c>
      <c r="AA33" s="16"/>
      <c r="AB33" s="20" t="str">
        <f t="shared" si="12"/>
        <v/>
      </c>
      <c r="AC33" s="20" t="str">
        <f t="shared" si="13"/>
        <v/>
      </c>
      <c r="AD33" s="16"/>
      <c r="AE33" s="20" t="str">
        <f t="shared" si="14"/>
        <v/>
      </c>
      <c r="AF33" s="20" t="str">
        <f t="shared" si="15"/>
        <v/>
      </c>
      <c r="AG33" s="37"/>
      <c r="AH33" s="20" t="str">
        <f t="shared" si="16"/>
        <v/>
      </c>
      <c r="AI33" s="20" t="str">
        <f t="shared" si="17"/>
        <v/>
      </c>
      <c r="AJ33" s="63"/>
      <c r="AK33" s="20" t="str">
        <f t="shared" si="18"/>
        <v/>
      </c>
      <c r="AL33" s="20" t="str">
        <f t="shared" si="19"/>
        <v/>
      </c>
      <c r="AM33" s="86"/>
      <c r="AN33" s="4"/>
      <c r="AO33" s="4"/>
      <c r="AP33" s="20">
        <f t="shared" si="21"/>
        <v>330</v>
      </c>
      <c r="AQ33" s="23">
        <v>1</v>
      </c>
      <c r="AR33" s="33"/>
      <c r="AS33" s="33"/>
      <c r="AT33" s="33"/>
      <c r="AU33" s="33"/>
      <c r="AV33" s="33"/>
      <c r="AW33" s="33"/>
      <c r="AX33" s="33"/>
      <c r="AY33" s="33"/>
      <c r="AZ33" s="33"/>
      <c r="BA33" s="33"/>
    </row>
    <row r="34" spans="1:53" x14ac:dyDescent="0.25">
      <c r="A34" s="6" t="s">
        <v>263</v>
      </c>
      <c r="B34" s="13" t="s">
        <v>455</v>
      </c>
      <c r="C34" s="3" t="s">
        <v>60</v>
      </c>
      <c r="D34" s="3" t="s">
        <v>64</v>
      </c>
      <c r="E34" s="3" t="s">
        <v>29</v>
      </c>
      <c r="F34" s="4" t="s">
        <v>162</v>
      </c>
      <c r="G34" s="4">
        <v>2</v>
      </c>
      <c r="H34" s="4">
        <v>2</v>
      </c>
      <c r="I34" s="4"/>
      <c r="J34" s="20" t="str">
        <f t="shared" si="0"/>
        <v>$110</v>
      </c>
      <c r="K34" s="20">
        <f t="shared" si="1"/>
        <v>440</v>
      </c>
      <c r="L34" s="4"/>
      <c r="M34" s="20" t="str">
        <f t="shared" si="2"/>
        <v/>
      </c>
      <c r="N34" s="20" t="str">
        <f t="shared" si="3"/>
        <v/>
      </c>
      <c r="O34" s="4"/>
      <c r="P34" s="20" t="str">
        <f t="shared" si="4"/>
        <v/>
      </c>
      <c r="Q34" s="20" t="str">
        <f t="shared" si="5"/>
        <v/>
      </c>
      <c r="R34" s="4"/>
      <c r="S34" s="20" t="str">
        <f t="shared" si="6"/>
        <v/>
      </c>
      <c r="T34" s="20" t="str">
        <f t="shared" si="7"/>
        <v/>
      </c>
      <c r="U34" s="4"/>
      <c r="V34" s="20" t="str">
        <f t="shared" si="8"/>
        <v/>
      </c>
      <c r="W34" s="20" t="str">
        <f t="shared" si="9"/>
        <v/>
      </c>
      <c r="X34" s="4"/>
      <c r="Y34" s="20" t="str">
        <f t="shared" si="10"/>
        <v/>
      </c>
      <c r="Z34" s="20" t="str">
        <f t="shared" si="11"/>
        <v/>
      </c>
      <c r="AA34" s="16">
        <v>2</v>
      </c>
      <c r="AB34" s="20" t="str">
        <f t="shared" si="12"/>
        <v>$2,200</v>
      </c>
      <c r="AC34" s="20">
        <f t="shared" si="13"/>
        <v>4400</v>
      </c>
      <c r="AD34" s="16"/>
      <c r="AE34" s="20" t="str">
        <f t="shared" si="14"/>
        <v/>
      </c>
      <c r="AF34" s="20" t="str">
        <f t="shared" si="15"/>
        <v/>
      </c>
      <c r="AG34" s="37"/>
      <c r="AH34" s="20" t="str">
        <f t="shared" si="16"/>
        <v/>
      </c>
      <c r="AI34" s="20" t="str">
        <f t="shared" si="17"/>
        <v/>
      </c>
      <c r="AJ34" s="63"/>
      <c r="AK34" s="20" t="str">
        <f t="shared" si="18"/>
        <v/>
      </c>
      <c r="AL34" s="20" t="str">
        <f t="shared" si="19"/>
        <v/>
      </c>
      <c r="AM34" s="86"/>
      <c r="AN34" s="4"/>
      <c r="AO34" s="4"/>
      <c r="AP34" s="20">
        <f t="shared" si="21"/>
        <v>4840</v>
      </c>
      <c r="AQ34" s="23">
        <v>1</v>
      </c>
      <c r="AR34" s="33"/>
      <c r="AS34" s="33"/>
      <c r="AT34" s="33"/>
      <c r="AU34" s="33"/>
      <c r="AV34" s="33"/>
      <c r="AW34" s="33"/>
      <c r="AX34" s="33"/>
      <c r="AY34" s="33"/>
      <c r="AZ34" s="33"/>
      <c r="BA34" s="33"/>
    </row>
    <row r="35" spans="1:53" x14ac:dyDescent="0.25">
      <c r="A35" s="6" t="s">
        <v>264</v>
      </c>
      <c r="B35" s="13" t="s">
        <v>456</v>
      </c>
      <c r="C35" s="3" t="s">
        <v>68</v>
      </c>
      <c r="D35" s="3" t="s">
        <v>69</v>
      </c>
      <c r="E35" s="3" t="s">
        <v>21</v>
      </c>
      <c r="F35" s="4" t="s">
        <v>162</v>
      </c>
      <c r="G35" s="4"/>
      <c r="H35" s="4"/>
      <c r="I35" s="4">
        <v>1</v>
      </c>
      <c r="J35" s="20" t="str">
        <f t="shared" si="0"/>
        <v>$110</v>
      </c>
      <c r="K35" s="20">
        <f t="shared" si="1"/>
        <v>110</v>
      </c>
      <c r="L35" s="4"/>
      <c r="M35" s="20" t="str">
        <f t="shared" si="2"/>
        <v/>
      </c>
      <c r="N35" s="20" t="str">
        <f t="shared" si="3"/>
        <v/>
      </c>
      <c r="O35" s="4"/>
      <c r="P35" s="20" t="str">
        <f t="shared" si="4"/>
        <v/>
      </c>
      <c r="Q35" s="20" t="str">
        <f t="shared" si="5"/>
        <v/>
      </c>
      <c r="R35" s="4"/>
      <c r="S35" s="20" t="str">
        <f t="shared" si="6"/>
        <v/>
      </c>
      <c r="T35" s="20" t="str">
        <f t="shared" si="7"/>
        <v/>
      </c>
      <c r="U35" s="4"/>
      <c r="V35" s="20" t="str">
        <f t="shared" si="8"/>
        <v/>
      </c>
      <c r="W35" s="20" t="str">
        <f t="shared" si="9"/>
        <v/>
      </c>
      <c r="X35" s="4"/>
      <c r="Y35" s="20" t="str">
        <f t="shared" si="10"/>
        <v/>
      </c>
      <c r="Z35" s="20" t="str">
        <f t="shared" si="11"/>
        <v/>
      </c>
      <c r="AA35" s="16">
        <v>1</v>
      </c>
      <c r="AB35" s="20" t="str">
        <f t="shared" si="12"/>
        <v>$2,200</v>
      </c>
      <c r="AC35" s="20">
        <f t="shared" si="13"/>
        <v>2200</v>
      </c>
      <c r="AD35" s="16"/>
      <c r="AE35" s="20" t="str">
        <f t="shared" si="14"/>
        <v/>
      </c>
      <c r="AF35" s="20" t="str">
        <f t="shared" si="15"/>
        <v/>
      </c>
      <c r="AG35" s="37">
        <v>1</v>
      </c>
      <c r="AH35" s="20" t="str">
        <f t="shared" si="16"/>
        <v>$1000</v>
      </c>
      <c r="AI35" s="20">
        <f t="shared" si="17"/>
        <v>1000</v>
      </c>
      <c r="AJ35" s="63"/>
      <c r="AK35" s="20" t="str">
        <f t="shared" si="18"/>
        <v/>
      </c>
      <c r="AL35" s="20" t="str">
        <f t="shared" si="19"/>
        <v/>
      </c>
      <c r="AM35" s="86"/>
      <c r="AN35" s="4"/>
      <c r="AO35" s="4"/>
      <c r="AP35" s="20">
        <f>SUM(K35,N35,Q35,T35,W35,AC35,AF35,AI35, AN35)</f>
        <v>3310</v>
      </c>
      <c r="AQ35" s="23">
        <v>1</v>
      </c>
      <c r="AR35" s="33"/>
      <c r="AS35" s="33"/>
      <c r="AT35" s="33"/>
      <c r="AU35" s="33"/>
      <c r="AV35" s="33"/>
      <c r="AW35" s="33"/>
      <c r="AX35" s="33"/>
      <c r="AY35" s="33"/>
      <c r="AZ35" s="33"/>
      <c r="BA35" s="33"/>
    </row>
    <row r="36" spans="1:53" x14ac:dyDescent="0.25">
      <c r="A36" s="6" t="s">
        <v>265</v>
      </c>
      <c r="B36" s="107" t="s">
        <v>457</v>
      </c>
      <c r="C36" s="3" t="s">
        <v>70</v>
      </c>
      <c r="D36" s="3" t="s">
        <v>71</v>
      </c>
      <c r="E36" s="3" t="s">
        <v>11</v>
      </c>
      <c r="F36" s="4" t="s">
        <v>162</v>
      </c>
      <c r="G36" s="4">
        <v>2</v>
      </c>
      <c r="H36" s="4">
        <v>2</v>
      </c>
      <c r="I36" s="4"/>
      <c r="J36" s="20" t="str">
        <f t="shared" si="0"/>
        <v>$110</v>
      </c>
      <c r="K36" s="20">
        <f t="shared" si="1"/>
        <v>440</v>
      </c>
      <c r="L36" s="4"/>
      <c r="M36" s="20" t="str">
        <f t="shared" si="2"/>
        <v/>
      </c>
      <c r="N36" s="20" t="str">
        <f t="shared" si="3"/>
        <v/>
      </c>
      <c r="O36" s="4"/>
      <c r="P36" s="20" t="str">
        <f t="shared" si="4"/>
        <v/>
      </c>
      <c r="Q36" s="20" t="str">
        <f t="shared" si="5"/>
        <v/>
      </c>
      <c r="R36" s="4"/>
      <c r="S36" s="20" t="str">
        <f t="shared" si="6"/>
        <v/>
      </c>
      <c r="T36" s="20" t="str">
        <f t="shared" si="7"/>
        <v/>
      </c>
      <c r="U36" s="4"/>
      <c r="V36" s="20" t="str">
        <f t="shared" si="8"/>
        <v/>
      </c>
      <c r="W36" s="20" t="str">
        <f t="shared" si="9"/>
        <v/>
      </c>
      <c r="X36" s="4"/>
      <c r="Y36" s="20" t="str">
        <f t="shared" si="10"/>
        <v/>
      </c>
      <c r="Z36" s="20" t="str">
        <f t="shared" si="11"/>
        <v/>
      </c>
      <c r="AA36" s="16"/>
      <c r="AB36" s="20" t="str">
        <f t="shared" si="12"/>
        <v/>
      </c>
      <c r="AC36" s="20" t="str">
        <f t="shared" si="13"/>
        <v/>
      </c>
      <c r="AD36" s="16">
        <v>2</v>
      </c>
      <c r="AE36" s="20" t="str">
        <f t="shared" si="14"/>
        <v>$200</v>
      </c>
      <c r="AF36" s="20">
        <f t="shared" si="15"/>
        <v>400</v>
      </c>
      <c r="AG36" s="37"/>
      <c r="AH36" s="20" t="str">
        <f t="shared" si="16"/>
        <v/>
      </c>
      <c r="AI36" s="20" t="str">
        <f t="shared" si="17"/>
        <v/>
      </c>
      <c r="AJ36" s="63"/>
      <c r="AK36" s="20" t="str">
        <f t="shared" si="18"/>
        <v/>
      </c>
      <c r="AL36" s="20" t="str">
        <f t="shared" si="19"/>
        <v/>
      </c>
      <c r="AM36" s="86"/>
      <c r="AN36" s="4"/>
      <c r="AO36" s="4"/>
      <c r="AP36" s="20">
        <f t="shared" ref="AP36:AP41" si="22">SUM(K36,N36,Q36,T36,W36,AC36,AF36,AN36)</f>
        <v>840</v>
      </c>
      <c r="AQ36" s="23">
        <v>1</v>
      </c>
      <c r="AR36" s="33"/>
      <c r="AS36" s="33"/>
      <c r="AT36" s="33"/>
      <c r="AU36" s="33"/>
      <c r="AV36" s="33"/>
      <c r="AW36" s="33"/>
      <c r="AX36" s="33"/>
      <c r="AY36" s="33"/>
      <c r="AZ36" s="33"/>
      <c r="BA36" s="33"/>
    </row>
    <row r="37" spans="1:53" x14ac:dyDescent="0.25">
      <c r="A37" s="6" t="s">
        <v>266</v>
      </c>
      <c r="B37" s="109"/>
      <c r="C37" s="3" t="s">
        <v>70</v>
      </c>
      <c r="D37" s="3" t="s">
        <v>71</v>
      </c>
      <c r="E37" s="3" t="s">
        <v>11</v>
      </c>
      <c r="F37" s="4" t="s">
        <v>162</v>
      </c>
      <c r="G37" s="4"/>
      <c r="H37" s="4"/>
      <c r="I37" s="4"/>
      <c r="J37" s="20" t="str">
        <f t="shared" si="0"/>
        <v/>
      </c>
      <c r="K37" s="20" t="str">
        <f t="shared" si="1"/>
        <v/>
      </c>
      <c r="L37" s="4"/>
      <c r="M37" s="20" t="str">
        <f t="shared" si="2"/>
        <v/>
      </c>
      <c r="N37" s="20" t="str">
        <f t="shared" si="3"/>
        <v/>
      </c>
      <c r="O37" s="4"/>
      <c r="P37" s="20" t="str">
        <f t="shared" si="4"/>
        <v/>
      </c>
      <c r="Q37" s="20" t="str">
        <f t="shared" si="5"/>
        <v/>
      </c>
      <c r="R37" s="4"/>
      <c r="S37" s="20" t="str">
        <f t="shared" si="6"/>
        <v/>
      </c>
      <c r="T37" s="20" t="str">
        <f t="shared" si="7"/>
        <v/>
      </c>
      <c r="U37" s="4"/>
      <c r="V37" s="20" t="str">
        <f t="shared" si="8"/>
        <v/>
      </c>
      <c r="W37" s="20" t="str">
        <f t="shared" si="9"/>
        <v/>
      </c>
      <c r="X37" s="4"/>
      <c r="Y37" s="20" t="str">
        <f t="shared" si="10"/>
        <v/>
      </c>
      <c r="Z37" s="20" t="str">
        <f t="shared" si="11"/>
        <v/>
      </c>
      <c r="AA37" s="16"/>
      <c r="AB37" s="20" t="str">
        <f t="shared" si="12"/>
        <v/>
      </c>
      <c r="AC37" s="20" t="str">
        <f t="shared" si="13"/>
        <v/>
      </c>
      <c r="AD37" s="16">
        <v>2</v>
      </c>
      <c r="AE37" s="20" t="str">
        <f t="shared" si="14"/>
        <v>$200</v>
      </c>
      <c r="AF37" s="20">
        <f t="shared" si="15"/>
        <v>400</v>
      </c>
      <c r="AG37" s="37"/>
      <c r="AH37" s="20" t="str">
        <f t="shared" si="16"/>
        <v/>
      </c>
      <c r="AI37" s="20" t="str">
        <f t="shared" si="17"/>
        <v/>
      </c>
      <c r="AJ37" s="63"/>
      <c r="AK37" s="20" t="str">
        <f t="shared" si="18"/>
        <v/>
      </c>
      <c r="AL37" s="20" t="str">
        <f t="shared" si="19"/>
        <v/>
      </c>
      <c r="AM37" s="86"/>
      <c r="AN37" s="4"/>
      <c r="AO37" s="15" t="s">
        <v>488</v>
      </c>
      <c r="AP37" s="20">
        <f t="shared" si="22"/>
        <v>400</v>
      </c>
      <c r="AQ37" s="23">
        <v>1</v>
      </c>
      <c r="AR37" s="33"/>
      <c r="AS37" s="33"/>
      <c r="AT37" s="33"/>
      <c r="AU37" s="33"/>
      <c r="AV37" s="33"/>
      <c r="AW37" s="33"/>
      <c r="AX37" s="33"/>
      <c r="AY37" s="33"/>
      <c r="AZ37" s="33"/>
      <c r="BA37" s="33"/>
    </row>
    <row r="38" spans="1:53" x14ac:dyDescent="0.25">
      <c r="A38" s="6" t="s">
        <v>267</v>
      </c>
      <c r="B38" s="108"/>
      <c r="C38" s="3" t="s">
        <v>11</v>
      </c>
      <c r="D38" s="3" t="s">
        <v>86</v>
      </c>
      <c r="E38" s="3" t="s">
        <v>70</v>
      </c>
      <c r="F38" s="4" t="s">
        <v>162</v>
      </c>
      <c r="G38" s="4"/>
      <c r="H38" s="4"/>
      <c r="I38" s="4"/>
      <c r="J38" s="20" t="str">
        <f t="shared" si="0"/>
        <v/>
      </c>
      <c r="K38" s="20" t="str">
        <f t="shared" si="1"/>
        <v/>
      </c>
      <c r="L38" s="4"/>
      <c r="M38" s="20" t="str">
        <f t="shared" si="2"/>
        <v/>
      </c>
      <c r="N38" s="20" t="str">
        <f t="shared" si="3"/>
        <v/>
      </c>
      <c r="O38" s="4"/>
      <c r="P38" s="20" t="str">
        <f t="shared" si="4"/>
        <v/>
      </c>
      <c r="Q38" s="20" t="str">
        <f t="shared" si="5"/>
        <v/>
      </c>
      <c r="R38" s="4"/>
      <c r="S38" s="20" t="str">
        <f t="shared" si="6"/>
        <v/>
      </c>
      <c r="T38" s="20" t="str">
        <f t="shared" si="7"/>
        <v/>
      </c>
      <c r="U38" s="4"/>
      <c r="V38" s="20" t="str">
        <f t="shared" si="8"/>
        <v/>
      </c>
      <c r="W38" s="20" t="str">
        <f t="shared" si="9"/>
        <v/>
      </c>
      <c r="X38" s="4"/>
      <c r="Y38" s="20" t="str">
        <f t="shared" si="10"/>
        <v/>
      </c>
      <c r="Z38" s="20" t="str">
        <f t="shared" si="11"/>
        <v/>
      </c>
      <c r="AA38" s="16"/>
      <c r="AB38" s="20" t="str">
        <f t="shared" si="12"/>
        <v/>
      </c>
      <c r="AC38" s="20" t="str">
        <f t="shared" si="13"/>
        <v/>
      </c>
      <c r="AD38" s="16">
        <v>2</v>
      </c>
      <c r="AE38" s="20" t="str">
        <f t="shared" si="14"/>
        <v>$200</v>
      </c>
      <c r="AF38" s="20">
        <f t="shared" si="15"/>
        <v>400</v>
      </c>
      <c r="AG38" s="37"/>
      <c r="AH38" s="20" t="str">
        <f t="shared" si="16"/>
        <v/>
      </c>
      <c r="AI38" s="20" t="str">
        <f t="shared" si="17"/>
        <v/>
      </c>
      <c r="AJ38" s="63"/>
      <c r="AK38" s="20" t="str">
        <f t="shared" si="18"/>
        <v/>
      </c>
      <c r="AL38" s="20" t="str">
        <f t="shared" si="19"/>
        <v/>
      </c>
      <c r="AM38" s="86"/>
      <c r="AN38" s="4"/>
      <c r="AO38" s="4"/>
      <c r="AP38" s="20">
        <f t="shared" si="22"/>
        <v>400</v>
      </c>
      <c r="AQ38" s="23">
        <v>1</v>
      </c>
      <c r="AR38" s="33"/>
      <c r="AS38" s="33"/>
      <c r="AT38" s="33"/>
      <c r="AU38" s="33"/>
      <c r="AV38" s="33"/>
      <c r="AW38" s="33"/>
      <c r="AX38" s="33"/>
      <c r="AY38" s="33"/>
      <c r="AZ38" s="33"/>
      <c r="BA38" s="33"/>
    </row>
    <row r="39" spans="1:53" x14ac:dyDescent="0.25">
      <c r="A39" s="6" t="s">
        <v>268</v>
      </c>
      <c r="B39" s="107" t="s">
        <v>458</v>
      </c>
      <c r="C39" s="3" t="s">
        <v>70</v>
      </c>
      <c r="D39" s="3" t="s">
        <v>72</v>
      </c>
      <c r="E39" s="3" t="s">
        <v>73</v>
      </c>
      <c r="F39" s="4" t="s">
        <v>162</v>
      </c>
      <c r="G39" s="4"/>
      <c r="H39" s="4"/>
      <c r="I39" s="4"/>
      <c r="J39" s="20" t="str">
        <f t="shared" si="0"/>
        <v/>
      </c>
      <c r="K39" s="20" t="str">
        <f t="shared" si="1"/>
        <v/>
      </c>
      <c r="L39" s="4"/>
      <c r="M39" s="20" t="str">
        <f t="shared" si="2"/>
        <v/>
      </c>
      <c r="N39" s="20" t="str">
        <f t="shared" si="3"/>
        <v/>
      </c>
      <c r="O39" s="4">
        <v>2</v>
      </c>
      <c r="P39" s="20" t="str">
        <f t="shared" si="4"/>
        <v>$100</v>
      </c>
      <c r="Q39" s="20">
        <f t="shared" si="5"/>
        <v>200</v>
      </c>
      <c r="R39" s="4"/>
      <c r="S39" s="20" t="str">
        <f t="shared" si="6"/>
        <v/>
      </c>
      <c r="T39" s="20" t="str">
        <f t="shared" si="7"/>
        <v/>
      </c>
      <c r="U39" s="4"/>
      <c r="V39" s="20" t="str">
        <f t="shared" si="8"/>
        <v/>
      </c>
      <c r="W39" s="20" t="str">
        <f t="shared" si="9"/>
        <v/>
      </c>
      <c r="X39" s="4"/>
      <c r="Y39" s="20" t="str">
        <f t="shared" si="10"/>
        <v/>
      </c>
      <c r="Z39" s="20" t="str">
        <f t="shared" si="11"/>
        <v/>
      </c>
      <c r="AA39" s="16">
        <v>2</v>
      </c>
      <c r="AB39" s="20" t="str">
        <f t="shared" si="12"/>
        <v>$2,200</v>
      </c>
      <c r="AC39" s="20">
        <f t="shared" si="13"/>
        <v>4400</v>
      </c>
      <c r="AD39" s="16"/>
      <c r="AE39" s="20" t="str">
        <f t="shared" si="14"/>
        <v/>
      </c>
      <c r="AF39" s="20" t="str">
        <f t="shared" si="15"/>
        <v/>
      </c>
      <c r="AG39" s="37"/>
      <c r="AH39" s="20" t="str">
        <f t="shared" si="16"/>
        <v/>
      </c>
      <c r="AI39" s="20" t="str">
        <f t="shared" si="17"/>
        <v/>
      </c>
      <c r="AJ39" s="63"/>
      <c r="AK39" s="20" t="str">
        <f t="shared" si="18"/>
        <v/>
      </c>
      <c r="AL39" s="20" t="str">
        <f t="shared" si="19"/>
        <v/>
      </c>
      <c r="AM39" s="86"/>
      <c r="AN39" s="4"/>
      <c r="AO39" s="4"/>
      <c r="AP39" s="20">
        <f t="shared" si="22"/>
        <v>4600</v>
      </c>
      <c r="AQ39" s="23">
        <v>1</v>
      </c>
      <c r="AR39" s="33"/>
      <c r="AS39" s="33"/>
      <c r="AT39" s="33"/>
      <c r="AU39" s="33"/>
      <c r="AV39" s="33"/>
      <c r="AW39" s="33"/>
      <c r="AX39" s="33"/>
      <c r="AY39" s="33"/>
      <c r="AZ39" s="33"/>
      <c r="BA39" s="33"/>
    </row>
    <row r="40" spans="1:53" x14ac:dyDescent="0.25">
      <c r="A40" s="6" t="s">
        <v>269</v>
      </c>
      <c r="B40" s="108"/>
      <c r="C40" s="3" t="s">
        <v>73</v>
      </c>
      <c r="D40" s="3" t="s">
        <v>77</v>
      </c>
      <c r="E40" s="3" t="s">
        <v>70</v>
      </c>
      <c r="F40" s="4" t="s">
        <v>162</v>
      </c>
      <c r="G40" s="4"/>
      <c r="H40" s="4"/>
      <c r="I40" s="4"/>
      <c r="J40" s="20" t="str">
        <f t="shared" si="0"/>
        <v/>
      </c>
      <c r="K40" s="20" t="str">
        <f t="shared" si="1"/>
        <v/>
      </c>
      <c r="L40" s="4"/>
      <c r="M40" s="20" t="str">
        <f t="shared" si="2"/>
        <v/>
      </c>
      <c r="N40" s="20" t="str">
        <f t="shared" si="3"/>
        <v/>
      </c>
      <c r="O40" s="4">
        <v>1</v>
      </c>
      <c r="P40" s="20" t="str">
        <f t="shared" si="4"/>
        <v>$100</v>
      </c>
      <c r="Q40" s="20">
        <f t="shared" si="5"/>
        <v>100</v>
      </c>
      <c r="R40" s="4"/>
      <c r="S40" s="20" t="str">
        <f t="shared" si="6"/>
        <v/>
      </c>
      <c r="T40" s="20" t="str">
        <f t="shared" si="7"/>
        <v/>
      </c>
      <c r="U40" s="4"/>
      <c r="V40" s="20" t="str">
        <f t="shared" si="8"/>
        <v/>
      </c>
      <c r="W40" s="20" t="str">
        <f t="shared" si="9"/>
        <v/>
      </c>
      <c r="X40" s="4"/>
      <c r="Y40" s="20" t="str">
        <f t="shared" si="10"/>
        <v/>
      </c>
      <c r="Z40" s="20" t="str">
        <f t="shared" si="11"/>
        <v/>
      </c>
      <c r="AA40" s="16">
        <v>2</v>
      </c>
      <c r="AB40" s="20" t="str">
        <f t="shared" si="12"/>
        <v>$2,200</v>
      </c>
      <c r="AC40" s="20">
        <f t="shared" si="13"/>
        <v>4400</v>
      </c>
      <c r="AD40" s="16"/>
      <c r="AE40" s="20" t="str">
        <f t="shared" si="14"/>
        <v/>
      </c>
      <c r="AF40" s="20" t="str">
        <f t="shared" si="15"/>
        <v/>
      </c>
      <c r="AG40" s="37"/>
      <c r="AH40" s="20" t="str">
        <f t="shared" si="16"/>
        <v/>
      </c>
      <c r="AI40" s="20" t="str">
        <f t="shared" si="17"/>
        <v/>
      </c>
      <c r="AJ40" s="63"/>
      <c r="AK40" s="20" t="str">
        <f t="shared" si="18"/>
        <v/>
      </c>
      <c r="AL40" s="20" t="str">
        <f t="shared" si="19"/>
        <v/>
      </c>
      <c r="AM40" s="86"/>
      <c r="AN40" s="4"/>
      <c r="AO40" s="4"/>
      <c r="AP40" s="20">
        <f t="shared" si="22"/>
        <v>4500</v>
      </c>
      <c r="AQ40" s="23">
        <v>1</v>
      </c>
      <c r="AR40" s="33"/>
      <c r="AS40" s="33"/>
      <c r="AT40" s="33"/>
      <c r="AU40" s="33"/>
      <c r="AV40" s="33"/>
      <c r="AW40" s="33"/>
      <c r="AX40" s="33"/>
      <c r="AY40" s="33"/>
      <c r="AZ40" s="33"/>
      <c r="BA40" s="33"/>
    </row>
    <row r="41" spans="1:53" x14ac:dyDescent="0.25">
      <c r="A41" s="6" t="s">
        <v>270</v>
      </c>
      <c r="B41" s="107" t="s">
        <v>459</v>
      </c>
      <c r="C41" s="3" t="s">
        <v>11</v>
      </c>
      <c r="D41" s="3" t="s">
        <v>81</v>
      </c>
      <c r="E41" s="3" t="s">
        <v>82</v>
      </c>
      <c r="F41" s="4" t="s">
        <v>162</v>
      </c>
      <c r="G41" s="4"/>
      <c r="H41" s="4">
        <v>2</v>
      </c>
      <c r="I41" s="4"/>
      <c r="J41" s="20" t="str">
        <f t="shared" si="0"/>
        <v>$110</v>
      </c>
      <c r="K41" s="20">
        <f t="shared" si="1"/>
        <v>220</v>
      </c>
      <c r="L41" s="4"/>
      <c r="M41" s="20" t="str">
        <f t="shared" si="2"/>
        <v/>
      </c>
      <c r="N41" s="20" t="str">
        <f t="shared" si="3"/>
        <v/>
      </c>
      <c r="O41" s="4">
        <v>1</v>
      </c>
      <c r="P41" s="20" t="str">
        <f t="shared" si="4"/>
        <v>$100</v>
      </c>
      <c r="Q41" s="20">
        <f t="shared" si="5"/>
        <v>100</v>
      </c>
      <c r="R41" s="4"/>
      <c r="S41" s="20" t="str">
        <f t="shared" si="6"/>
        <v/>
      </c>
      <c r="T41" s="20" t="str">
        <f t="shared" si="7"/>
        <v/>
      </c>
      <c r="U41" s="4"/>
      <c r="V41" s="20" t="str">
        <f t="shared" si="8"/>
        <v/>
      </c>
      <c r="W41" s="20" t="str">
        <f t="shared" si="9"/>
        <v/>
      </c>
      <c r="X41" s="4"/>
      <c r="Y41" s="20" t="str">
        <f t="shared" si="10"/>
        <v/>
      </c>
      <c r="Z41" s="20" t="str">
        <f t="shared" si="11"/>
        <v/>
      </c>
      <c r="AA41" s="16">
        <v>2</v>
      </c>
      <c r="AB41" s="20" t="str">
        <f t="shared" si="12"/>
        <v>$2,200</v>
      </c>
      <c r="AC41" s="20">
        <f t="shared" si="13"/>
        <v>4400</v>
      </c>
      <c r="AD41" s="16"/>
      <c r="AE41" s="20" t="str">
        <f t="shared" si="14"/>
        <v/>
      </c>
      <c r="AF41" s="20" t="str">
        <f t="shared" si="15"/>
        <v/>
      </c>
      <c r="AG41" s="37"/>
      <c r="AH41" s="20" t="str">
        <f t="shared" si="16"/>
        <v/>
      </c>
      <c r="AI41" s="20" t="str">
        <f t="shared" si="17"/>
        <v/>
      </c>
      <c r="AJ41" s="63"/>
      <c r="AK41" s="20" t="str">
        <f t="shared" si="18"/>
        <v/>
      </c>
      <c r="AL41" s="20" t="str">
        <f t="shared" si="19"/>
        <v/>
      </c>
      <c r="AM41" s="86"/>
      <c r="AN41" s="4"/>
      <c r="AO41" s="4"/>
      <c r="AP41" s="20">
        <f t="shared" si="22"/>
        <v>4720</v>
      </c>
      <c r="AQ41" s="23">
        <v>1</v>
      </c>
      <c r="AR41" s="33"/>
      <c r="AS41" s="33"/>
      <c r="AT41" s="33"/>
      <c r="AU41" s="33"/>
      <c r="AV41" s="33"/>
      <c r="AW41" s="33"/>
      <c r="AX41" s="33"/>
      <c r="AY41" s="33"/>
      <c r="AZ41" s="33"/>
      <c r="BA41" s="33"/>
    </row>
    <row r="42" spans="1:53" x14ac:dyDescent="0.25">
      <c r="A42" s="6" t="s">
        <v>271</v>
      </c>
      <c r="B42" s="108"/>
      <c r="C42" s="3" t="s">
        <v>11</v>
      </c>
      <c r="D42" s="3" t="s">
        <v>81</v>
      </c>
      <c r="E42" s="3" t="s">
        <v>82</v>
      </c>
      <c r="F42" s="4" t="s">
        <v>162</v>
      </c>
      <c r="G42" s="4"/>
      <c r="H42" s="4"/>
      <c r="I42" s="4"/>
      <c r="J42" s="20" t="str">
        <f t="shared" si="0"/>
        <v/>
      </c>
      <c r="K42" s="20" t="str">
        <f t="shared" si="1"/>
        <v/>
      </c>
      <c r="L42" s="4"/>
      <c r="M42" s="20" t="str">
        <f t="shared" si="2"/>
        <v/>
      </c>
      <c r="N42" s="20" t="str">
        <f t="shared" si="3"/>
        <v/>
      </c>
      <c r="O42" s="4"/>
      <c r="P42" s="20" t="str">
        <f t="shared" si="4"/>
        <v/>
      </c>
      <c r="Q42" s="20" t="str">
        <f t="shared" si="5"/>
        <v/>
      </c>
      <c r="R42" s="4"/>
      <c r="S42" s="20" t="str">
        <f t="shared" si="6"/>
        <v/>
      </c>
      <c r="T42" s="20" t="str">
        <f t="shared" si="7"/>
        <v/>
      </c>
      <c r="U42" s="4"/>
      <c r="V42" s="20" t="str">
        <f t="shared" si="8"/>
        <v/>
      </c>
      <c r="W42" s="20" t="str">
        <f t="shared" si="9"/>
        <v/>
      </c>
      <c r="X42" s="4"/>
      <c r="Y42" s="20" t="str">
        <f t="shared" si="10"/>
        <v/>
      </c>
      <c r="Z42" s="20" t="str">
        <f t="shared" si="11"/>
        <v/>
      </c>
      <c r="AA42" s="16">
        <v>2</v>
      </c>
      <c r="AB42" s="20" t="str">
        <f t="shared" si="12"/>
        <v>$2,200</v>
      </c>
      <c r="AC42" s="20">
        <f t="shared" si="13"/>
        <v>4400</v>
      </c>
      <c r="AD42" s="16"/>
      <c r="AE42" s="20" t="str">
        <f t="shared" si="14"/>
        <v/>
      </c>
      <c r="AF42" s="20" t="str">
        <f t="shared" si="15"/>
        <v/>
      </c>
      <c r="AG42" s="37">
        <v>1</v>
      </c>
      <c r="AH42" s="20" t="str">
        <f t="shared" si="16"/>
        <v>$1000</v>
      </c>
      <c r="AI42" s="20">
        <f t="shared" si="17"/>
        <v>1000</v>
      </c>
      <c r="AJ42" s="63"/>
      <c r="AK42" s="20" t="str">
        <f t="shared" si="18"/>
        <v/>
      </c>
      <c r="AL42" s="20" t="str">
        <f t="shared" si="19"/>
        <v/>
      </c>
      <c r="AM42" s="86"/>
      <c r="AN42" s="4"/>
      <c r="AO42" s="4"/>
      <c r="AP42" s="20">
        <f>SUM(K42,N42,Q42,T42,W42,AC42,AF42,AI42, AN42)</f>
        <v>5400</v>
      </c>
      <c r="AQ42" s="23">
        <v>1</v>
      </c>
      <c r="AR42" s="33"/>
      <c r="AS42" s="33"/>
      <c r="AT42" s="33"/>
      <c r="AU42" s="33"/>
      <c r="AV42" s="33"/>
      <c r="AW42" s="33"/>
      <c r="AX42" s="33"/>
      <c r="AY42" s="33"/>
      <c r="AZ42" s="33"/>
      <c r="BA42" s="33"/>
    </row>
    <row r="43" spans="1:53" x14ac:dyDescent="0.25">
      <c r="A43" s="6" t="s">
        <v>272</v>
      </c>
      <c r="B43" s="107" t="s">
        <v>460</v>
      </c>
      <c r="C43" s="3" t="s">
        <v>11</v>
      </c>
      <c r="D43" s="3" t="s">
        <v>84</v>
      </c>
      <c r="E43" s="5" t="s">
        <v>438</v>
      </c>
      <c r="F43" s="4" t="s">
        <v>85</v>
      </c>
      <c r="G43" s="4">
        <v>2</v>
      </c>
      <c r="H43" s="4">
        <v>2</v>
      </c>
      <c r="I43" s="4"/>
      <c r="J43" s="20" t="str">
        <f t="shared" si="0"/>
        <v>$110</v>
      </c>
      <c r="K43" s="20">
        <f t="shared" si="1"/>
        <v>440</v>
      </c>
      <c r="L43" s="4"/>
      <c r="M43" s="20" t="str">
        <f t="shared" si="2"/>
        <v/>
      </c>
      <c r="N43" s="20" t="str">
        <f t="shared" si="3"/>
        <v/>
      </c>
      <c r="O43" s="4"/>
      <c r="P43" s="20" t="str">
        <f t="shared" si="4"/>
        <v/>
      </c>
      <c r="Q43" s="20" t="str">
        <f t="shared" si="5"/>
        <v/>
      </c>
      <c r="R43" s="4"/>
      <c r="S43" s="20" t="str">
        <f t="shared" si="6"/>
        <v/>
      </c>
      <c r="T43" s="20" t="str">
        <f t="shared" si="7"/>
        <v/>
      </c>
      <c r="U43" s="4"/>
      <c r="V43" s="20" t="str">
        <f t="shared" si="8"/>
        <v/>
      </c>
      <c r="W43" s="20" t="str">
        <f t="shared" si="9"/>
        <v/>
      </c>
      <c r="X43" s="4"/>
      <c r="Y43" s="20" t="str">
        <f t="shared" si="10"/>
        <v/>
      </c>
      <c r="Z43" s="20" t="str">
        <f t="shared" si="11"/>
        <v/>
      </c>
      <c r="AA43" s="16">
        <v>1</v>
      </c>
      <c r="AB43" s="20" t="str">
        <f t="shared" si="12"/>
        <v>$2,200</v>
      </c>
      <c r="AC43" s="20">
        <f t="shared" si="13"/>
        <v>2200</v>
      </c>
      <c r="AD43" s="16"/>
      <c r="AE43" s="20" t="str">
        <f t="shared" si="14"/>
        <v/>
      </c>
      <c r="AF43" s="20" t="str">
        <f t="shared" si="15"/>
        <v/>
      </c>
      <c r="AG43" s="37"/>
      <c r="AH43" s="20" t="str">
        <f t="shared" si="16"/>
        <v/>
      </c>
      <c r="AI43" s="20" t="str">
        <f t="shared" si="17"/>
        <v/>
      </c>
      <c r="AJ43" s="63"/>
      <c r="AK43" s="20" t="str">
        <f t="shared" si="18"/>
        <v/>
      </c>
      <c r="AL43" s="20" t="str">
        <f t="shared" si="19"/>
        <v/>
      </c>
      <c r="AM43" s="88" t="s">
        <v>513</v>
      </c>
      <c r="AN43" s="116">
        <f>22000-AC43-AC44</f>
        <v>17600</v>
      </c>
      <c r="AO43" s="4"/>
      <c r="AP43" s="20">
        <f t="shared" ref="AP43:AP78" si="23">SUM(K43,N43,Q43,T43,W43,AC43,AF43,AN43)</f>
        <v>20240</v>
      </c>
      <c r="AQ43" s="23">
        <v>1</v>
      </c>
      <c r="AR43" s="33"/>
      <c r="AS43" s="33"/>
      <c r="AT43" s="33"/>
      <c r="AU43" s="33"/>
      <c r="AV43" s="33"/>
      <c r="AW43" s="33"/>
      <c r="AX43" s="33"/>
      <c r="AY43" s="33"/>
      <c r="AZ43" s="33"/>
      <c r="BA43" s="33"/>
    </row>
    <row r="44" spans="1:53" x14ac:dyDescent="0.25">
      <c r="A44" s="6" t="s">
        <v>273</v>
      </c>
      <c r="B44" s="108"/>
      <c r="C44" s="3" t="s">
        <v>11</v>
      </c>
      <c r="D44" s="3" t="s">
        <v>84</v>
      </c>
      <c r="E44" s="5" t="s">
        <v>438</v>
      </c>
      <c r="F44" s="4" t="s">
        <v>85</v>
      </c>
      <c r="G44" s="4">
        <v>2</v>
      </c>
      <c r="H44" s="4">
        <v>2</v>
      </c>
      <c r="I44" s="4"/>
      <c r="J44" s="20" t="str">
        <f t="shared" si="0"/>
        <v>$110</v>
      </c>
      <c r="K44" s="20">
        <f t="shared" si="1"/>
        <v>440</v>
      </c>
      <c r="L44" s="4"/>
      <c r="M44" s="20" t="str">
        <f t="shared" si="2"/>
        <v/>
      </c>
      <c r="N44" s="20" t="str">
        <f t="shared" si="3"/>
        <v/>
      </c>
      <c r="O44" s="4"/>
      <c r="P44" s="20" t="str">
        <f t="shared" si="4"/>
        <v/>
      </c>
      <c r="Q44" s="20" t="str">
        <f t="shared" si="5"/>
        <v/>
      </c>
      <c r="R44" s="4"/>
      <c r="S44" s="20" t="str">
        <f t="shared" si="6"/>
        <v/>
      </c>
      <c r="T44" s="20" t="str">
        <f t="shared" si="7"/>
        <v/>
      </c>
      <c r="U44" s="4"/>
      <c r="V44" s="20" t="str">
        <f t="shared" si="8"/>
        <v/>
      </c>
      <c r="W44" s="20" t="str">
        <f t="shared" si="9"/>
        <v/>
      </c>
      <c r="X44" s="4"/>
      <c r="Y44" s="20" t="str">
        <f t="shared" si="10"/>
        <v/>
      </c>
      <c r="Z44" s="20" t="str">
        <f t="shared" si="11"/>
        <v/>
      </c>
      <c r="AA44" s="16">
        <v>1</v>
      </c>
      <c r="AB44" s="20" t="str">
        <f t="shared" si="12"/>
        <v>$2,200</v>
      </c>
      <c r="AC44" s="20">
        <f t="shared" si="13"/>
        <v>2200</v>
      </c>
      <c r="AD44" s="16"/>
      <c r="AE44" s="20" t="str">
        <f t="shared" si="14"/>
        <v/>
      </c>
      <c r="AF44" s="20" t="str">
        <f t="shared" si="15"/>
        <v/>
      </c>
      <c r="AG44" s="37"/>
      <c r="AH44" s="20" t="str">
        <f t="shared" si="16"/>
        <v/>
      </c>
      <c r="AI44" s="20" t="str">
        <f t="shared" si="17"/>
        <v/>
      </c>
      <c r="AJ44" s="63"/>
      <c r="AK44" s="20" t="str">
        <f t="shared" si="18"/>
        <v/>
      </c>
      <c r="AL44" s="20" t="str">
        <f t="shared" si="19"/>
        <v/>
      </c>
      <c r="AM44" s="86"/>
      <c r="AN44" s="117"/>
      <c r="AO44" s="4"/>
      <c r="AP44" s="20">
        <f t="shared" si="23"/>
        <v>2640</v>
      </c>
      <c r="AQ44" s="23">
        <v>1</v>
      </c>
      <c r="AR44" s="33"/>
      <c r="AS44" s="33"/>
      <c r="AT44" s="33"/>
      <c r="AU44" s="33"/>
      <c r="AV44" s="33"/>
      <c r="AW44" s="33"/>
      <c r="AX44" s="33"/>
      <c r="AY44" s="33"/>
      <c r="AZ44" s="33"/>
      <c r="BA44" s="33"/>
    </row>
    <row r="45" spans="1:53" x14ac:dyDescent="0.25">
      <c r="A45" s="6" t="s">
        <v>274</v>
      </c>
      <c r="B45" s="107" t="s">
        <v>461</v>
      </c>
      <c r="C45" s="3" t="s">
        <v>11</v>
      </c>
      <c r="D45" s="3" t="s">
        <v>88</v>
      </c>
      <c r="E45" s="3" t="s">
        <v>89</v>
      </c>
      <c r="F45" s="4" t="s">
        <v>162</v>
      </c>
      <c r="G45" s="4"/>
      <c r="H45" s="4"/>
      <c r="I45" s="4"/>
      <c r="J45" s="20" t="str">
        <f t="shared" si="0"/>
        <v/>
      </c>
      <c r="K45" s="20" t="str">
        <f t="shared" si="1"/>
        <v/>
      </c>
      <c r="L45" s="4"/>
      <c r="M45" s="20" t="str">
        <f t="shared" si="2"/>
        <v/>
      </c>
      <c r="N45" s="20" t="str">
        <f t="shared" si="3"/>
        <v/>
      </c>
      <c r="O45" s="4"/>
      <c r="P45" s="20" t="str">
        <f t="shared" si="4"/>
        <v/>
      </c>
      <c r="Q45" s="20" t="str">
        <f t="shared" si="5"/>
        <v/>
      </c>
      <c r="R45" s="4"/>
      <c r="S45" s="20" t="str">
        <f t="shared" si="6"/>
        <v/>
      </c>
      <c r="T45" s="20" t="str">
        <f t="shared" si="7"/>
        <v/>
      </c>
      <c r="U45" s="4"/>
      <c r="V45" s="20" t="str">
        <f t="shared" si="8"/>
        <v/>
      </c>
      <c r="W45" s="20" t="str">
        <f t="shared" si="9"/>
        <v/>
      </c>
      <c r="X45" s="4"/>
      <c r="Y45" s="20" t="str">
        <f t="shared" si="10"/>
        <v/>
      </c>
      <c r="Z45" s="20" t="str">
        <f t="shared" si="11"/>
        <v/>
      </c>
      <c r="AA45" s="16"/>
      <c r="AB45" s="20" t="str">
        <f t="shared" si="12"/>
        <v/>
      </c>
      <c r="AC45" s="20" t="str">
        <f t="shared" si="13"/>
        <v/>
      </c>
      <c r="AD45" s="16">
        <v>2</v>
      </c>
      <c r="AE45" s="20" t="str">
        <f t="shared" si="14"/>
        <v>$200</v>
      </c>
      <c r="AF45" s="20">
        <f t="shared" si="15"/>
        <v>400</v>
      </c>
      <c r="AG45" s="37"/>
      <c r="AH45" s="20" t="str">
        <f t="shared" si="16"/>
        <v/>
      </c>
      <c r="AI45" s="20" t="str">
        <f t="shared" si="17"/>
        <v/>
      </c>
      <c r="AJ45" s="63"/>
      <c r="AK45" s="20" t="str">
        <f t="shared" si="18"/>
        <v/>
      </c>
      <c r="AL45" s="20" t="str">
        <f t="shared" si="19"/>
        <v/>
      </c>
      <c r="AM45" s="86"/>
      <c r="AN45" s="4"/>
      <c r="AO45" s="4"/>
      <c r="AP45" s="20">
        <f t="shared" si="23"/>
        <v>400</v>
      </c>
      <c r="AQ45" s="23">
        <v>1</v>
      </c>
      <c r="AR45" s="33"/>
      <c r="AS45" s="33"/>
      <c r="AT45" s="33"/>
      <c r="AU45" s="33"/>
      <c r="AV45" s="33"/>
      <c r="AW45" s="33"/>
      <c r="AX45" s="33"/>
      <c r="AY45" s="33"/>
      <c r="AZ45" s="33"/>
      <c r="BA45" s="33"/>
    </row>
    <row r="46" spans="1:53" x14ac:dyDescent="0.25">
      <c r="A46" s="6" t="s">
        <v>275</v>
      </c>
      <c r="B46" s="109"/>
      <c r="C46" s="3" t="s">
        <v>89</v>
      </c>
      <c r="D46" s="3" t="s">
        <v>161</v>
      </c>
      <c r="E46" s="3" t="s">
        <v>11</v>
      </c>
      <c r="F46" s="4" t="s">
        <v>162</v>
      </c>
      <c r="G46" s="4"/>
      <c r="H46" s="4"/>
      <c r="I46" s="4"/>
      <c r="J46" s="20" t="str">
        <f t="shared" si="0"/>
        <v/>
      </c>
      <c r="K46" s="20" t="str">
        <f t="shared" si="1"/>
        <v/>
      </c>
      <c r="L46" s="4"/>
      <c r="M46" s="20" t="str">
        <f t="shared" si="2"/>
        <v/>
      </c>
      <c r="N46" s="20" t="str">
        <f t="shared" si="3"/>
        <v/>
      </c>
      <c r="O46" s="4"/>
      <c r="P46" s="20" t="str">
        <f t="shared" si="4"/>
        <v/>
      </c>
      <c r="Q46" s="20" t="str">
        <f t="shared" si="5"/>
        <v/>
      </c>
      <c r="R46" s="4"/>
      <c r="S46" s="20" t="str">
        <f t="shared" si="6"/>
        <v/>
      </c>
      <c r="T46" s="20" t="str">
        <f t="shared" si="7"/>
        <v/>
      </c>
      <c r="U46" s="4"/>
      <c r="V46" s="20" t="str">
        <f t="shared" si="8"/>
        <v/>
      </c>
      <c r="W46" s="20" t="str">
        <f t="shared" si="9"/>
        <v/>
      </c>
      <c r="X46" s="4"/>
      <c r="Y46" s="20" t="str">
        <f t="shared" si="10"/>
        <v/>
      </c>
      <c r="Z46" s="20" t="str">
        <f t="shared" si="11"/>
        <v/>
      </c>
      <c r="AA46" s="16"/>
      <c r="AB46" s="20" t="str">
        <f t="shared" si="12"/>
        <v/>
      </c>
      <c r="AC46" s="20" t="str">
        <f t="shared" si="13"/>
        <v/>
      </c>
      <c r="AD46" s="16">
        <v>2</v>
      </c>
      <c r="AE46" s="20" t="str">
        <f t="shared" si="14"/>
        <v>$200</v>
      </c>
      <c r="AF46" s="20">
        <f t="shared" si="15"/>
        <v>400</v>
      </c>
      <c r="AG46" s="37"/>
      <c r="AH46" s="20" t="str">
        <f t="shared" si="16"/>
        <v/>
      </c>
      <c r="AI46" s="20" t="str">
        <f t="shared" si="17"/>
        <v/>
      </c>
      <c r="AJ46" s="63"/>
      <c r="AK46" s="20" t="str">
        <f t="shared" si="18"/>
        <v/>
      </c>
      <c r="AL46" s="20" t="str">
        <f t="shared" si="19"/>
        <v/>
      </c>
      <c r="AM46" s="86"/>
      <c r="AN46" s="4"/>
      <c r="AO46" s="4"/>
      <c r="AP46" s="20">
        <f t="shared" si="23"/>
        <v>400</v>
      </c>
      <c r="AQ46" s="23">
        <v>1</v>
      </c>
      <c r="AR46" s="33"/>
      <c r="AS46" s="33"/>
      <c r="AT46" s="33"/>
      <c r="AU46" s="33"/>
      <c r="AV46" s="33"/>
      <c r="AW46" s="33"/>
      <c r="AX46" s="33"/>
      <c r="AY46" s="33"/>
      <c r="AZ46" s="33"/>
      <c r="BA46" s="33"/>
    </row>
    <row r="47" spans="1:53" x14ac:dyDescent="0.25">
      <c r="A47" s="6" t="s">
        <v>276</v>
      </c>
      <c r="B47" s="108"/>
      <c r="C47" s="3" t="s">
        <v>89</v>
      </c>
      <c r="D47" s="3" t="s">
        <v>161</v>
      </c>
      <c r="E47" s="3" t="s">
        <v>11</v>
      </c>
      <c r="F47" s="4" t="s">
        <v>162</v>
      </c>
      <c r="G47" s="4"/>
      <c r="H47" s="4"/>
      <c r="I47" s="4"/>
      <c r="J47" s="20" t="str">
        <f t="shared" si="0"/>
        <v/>
      </c>
      <c r="K47" s="20" t="str">
        <f t="shared" si="1"/>
        <v/>
      </c>
      <c r="L47" s="4"/>
      <c r="M47" s="20" t="str">
        <f t="shared" si="2"/>
        <v/>
      </c>
      <c r="N47" s="20" t="str">
        <f t="shared" si="3"/>
        <v/>
      </c>
      <c r="O47" s="4"/>
      <c r="P47" s="20" t="str">
        <f t="shared" si="4"/>
        <v/>
      </c>
      <c r="Q47" s="20" t="str">
        <f t="shared" si="5"/>
        <v/>
      </c>
      <c r="R47" s="4"/>
      <c r="S47" s="20" t="str">
        <f t="shared" si="6"/>
        <v/>
      </c>
      <c r="T47" s="20" t="str">
        <f t="shared" si="7"/>
        <v/>
      </c>
      <c r="U47" s="4"/>
      <c r="V47" s="20" t="str">
        <f t="shared" si="8"/>
        <v/>
      </c>
      <c r="W47" s="20" t="str">
        <f t="shared" si="9"/>
        <v/>
      </c>
      <c r="X47" s="4"/>
      <c r="Y47" s="20" t="str">
        <f t="shared" si="10"/>
        <v/>
      </c>
      <c r="Z47" s="20" t="str">
        <f t="shared" si="11"/>
        <v/>
      </c>
      <c r="AA47" s="16">
        <v>1</v>
      </c>
      <c r="AB47" s="20" t="str">
        <f t="shared" si="12"/>
        <v>$2,200</v>
      </c>
      <c r="AC47" s="20">
        <f t="shared" si="13"/>
        <v>2200</v>
      </c>
      <c r="AD47" s="16"/>
      <c r="AE47" s="20" t="str">
        <f t="shared" si="14"/>
        <v/>
      </c>
      <c r="AF47" s="20" t="str">
        <f t="shared" si="15"/>
        <v/>
      </c>
      <c r="AG47" s="37"/>
      <c r="AH47" s="20" t="str">
        <f t="shared" si="16"/>
        <v/>
      </c>
      <c r="AI47" s="20" t="str">
        <f t="shared" si="17"/>
        <v/>
      </c>
      <c r="AJ47" s="63"/>
      <c r="AK47" s="20" t="str">
        <f t="shared" si="18"/>
        <v/>
      </c>
      <c r="AL47" s="20" t="str">
        <f t="shared" si="19"/>
        <v/>
      </c>
      <c r="AM47" s="86"/>
      <c r="AN47" s="4"/>
      <c r="AO47" s="4"/>
      <c r="AP47" s="20">
        <f t="shared" si="23"/>
        <v>2200</v>
      </c>
      <c r="AQ47" s="23">
        <v>1</v>
      </c>
      <c r="AR47" s="33"/>
      <c r="AS47" s="33"/>
      <c r="AT47" s="33"/>
      <c r="AU47" s="33"/>
      <c r="AV47" s="33"/>
      <c r="AW47" s="33"/>
      <c r="AX47" s="33"/>
      <c r="AY47" s="33"/>
      <c r="AZ47" s="33"/>
      <c r="BA47" s="33"/>
    </row>
    <row r="48" spans="1:53" x14ac:dyDescent="0.25">
      <c r="A48" s="6" t="s">
        <v>277</v>
      </c>
      <c r="B48" s="107" t="s">
        <v>462</v>
      </c>
      <c r="C48" s="3" t="s">
        <v>96</v>
      </c>
      <c r="D48" s="3" t="s">
        <v>97</v>
      </c>
      <c r="E48" s="3" t="s">
        <v>21</v>
      </c>
      <c r="F48" s="4" t="s">
        <v>162</v>
      </c>
      <c r="G48" s="4"/>
      <c r="H48" s="4"/>
      <c r="I48" s="4">
        <v>1</v>
      </c>
      <c r="J48" s="20" t="str">
        <f t="shared" si="0"/>
        <v>$110</v>
      </c>
      <c r="K48" s="20">
        <f t="shared" si="1"/>
        <v>110</v>
      </c>
      <c r="L48" s="4"/>
      <c r="M48" s="20" t="str">
        <f t="shared" si="2"/>
        <v/>
      </c>
      <c r="N48" s="20" t="str">
        <f t="shared" si="3"/>
        <v/>
      </c>
      <c r="O48" s="4"/>
      <c r="P48" s="20" t="str">
        <f t="shared" si="4"/>
        <v/>
      </c>
      <c r="Q48" s="20" t="str">
        <f t="shared" si="5"/>
        <v/>
      </c>
      <c r="R48" s="4"/>
      <c r="S48" s="20" t="str">
        <f t="shared" si="6"/>
        <v/>
      </c>
      <c r="T48" s="20" t="str">
        <f t="shared" si="7"/>
        <v/>
      </c>
      <c r="U48" s="4"/>
      <c r="V48" s="20" t="str">
        <f t="shared" si="8"/>
        <v/>
      </c>
      <c r="W48" s="20" t="str">
        <f t="shared" si="9"/>
        <v/>
      </c>
      <c r="X48" s="4"/>
      <c r="Y48" s="20" t="str">
        <f t="shared" si="10"/>
        <v/>
      </c>
      <c r="Z48" s="20" t="str">
        <f t="shared" si="11"/>
        <v/>
      </c>
      <c r="AA48" s="16">
        <v>1</v>
      </c>
      <c r="AB48" s="20" t="str">
        <f t="shared" si="12"/>
        <v>$2,200</v>
      </c>
      <c r="AC48" s="20">
        <f t="shared" si="13"/>
        <v>2200</v>
      </c>
      <c r="AD48" s="16">
        <v>2</v>
      </c>
      <c r="AE48" s="20" t="str">
        <f t="shared" si="14"/>
        <v>$200</v>
      </c>
      <c r="AF48" s="20">
        <f t="shared" si="15"/>
        <v>400</v>
      </c>
      <c r="AG48" s="37"/>
      <c r="AH48" s="20" t="str">
        <f t="shared" si="16"/>
        <v/>
      </c>
      <c r="AI48" s="20" t="str">
        <f t="shared" si="17"/>
        <v/>
      </c>
      <c r="AJ48" s="63"/>
      <c r="AK48" s="20" t="str">
        <f t="shared" si="18"/>
        <v/>
      </c>
      <c r="AL48" s="20" t="str">
        <f t="shared" si="19"/>
        <v/>
      </c>
      <c r="AM48" s="86"/>
      <c r="AN48" s="4"/>
      <c r="AO48" s="4"/>
      <c r="AP48" s="20">
        <f t="shared" si="23"/>
        <v>2710</v>
      </c>
      <c r="AQ48" s="23">
        <v>1</v>
      </c>
      <c r="AR48" s="33"/>
      <c r="AS48" s="33"/>
      <c r="AT48" s="33"/>
      <c r="AU48" s="33"/>
      <c r="AV48" s="33"/>
      <c r="AW48" s="33"/>
      <c r="AX48" s="33"/>
      <c r="AY48" s="33"/>
      <c r="AZ48" s="33"/>
      <c r="BA48" s="33"/>
    </row>
    <row r="49" spans="1:53" x14ac:dyDescent="0.25">
      <c r="A49" s="6" t="s">
        <v>278</v>
      </c>
      <c r="B49" s="108"/>
      <c r="C49" s="3" t="s">
        <v>21</v>
      </c>
      <c r="D49" s="3" t="s">
        <v>125</v>
      </c>
      <c r="E49" s="3" t="s">
        <v>96</v>
      </c>
      <c r="F49" s="4" t="s">
        <v>162</v>
      </c>
      <c r="G49" s="4">
        <v>3</v>
      </c>
      <c r="H49" s="4">
        <v>2</v>
      </c>
      <c r="I49" s="4"/>
      <c r="J49" s="20" t="str">
        <f t="shared" si="0"/>
        <v>$110</v>
      </c>
      <c r="K49" s="20">
        <f t="shared" si="1"/>
        <v>550</v>
      </c>
      <c r="L49" s="4"/>
      <c r="M49" s="20" t="str">
        <f t="shared" si="2"/>
        <v/>
      </c>
      <c r="N49" s="20" t="str">
        <f t="shared" si="3"/>
        <v/>
      </c>
      <c r="O49" s="4">
        <v>2</v>
      </c>
      <c r="P49" s="20" t="str">
        <f t="shared" si="4"/>
        <v>$100</v>
      </c>
      <c r="Q49" s="20">
        <f t="shared" si="5"/>
        <v>200</v>
      </c>
      <c r="R49" s="4"/>
      <c r="S49" s="20" t="str">
        <f t="shared" si="6"/>
        <v/>
      </c>
      <c r="T49" s="20" t="str">
        <f t="shared" si="7"/>
        <v/>
      </c>
      <c r="U49" s="4"/>
      <c r="V49" s="20" t="str">
        <f t="shared" si="8"/>
        <v/>
      </c>
      <c r="W49" s="20" t="str">
        <f t="shared" si="9"/>
        <v/>
      </c>
      <c r="X49" s="4"/>
      <c r="Y49" s="20" t="str">
        <f t="shared" si="10"/>
        <v/>
      </c>
      <c r="Z49" s="20" t="str">
        <f t="shared" si="11"/>
        <v/>
      </c>
      <c r="AA49" s="16">
        <v>2</v>
      </c>
      <c r="AB49" s="20" t="str">
        <f t="shared" si="12"/>
        <v>$2,200</v>
      </c>
      <c r="AC49" s="20">
        <f t="shared" si="13"/>
        <v>4400</v>
      </c>
      <c r="AD49" s="16">
        <v>1</v>
      </c>
      <c r="AE49" s="20" t="str">
        <f t="shared" si="14"/>
        <v>$200</v>
      </c>
      <c r="AF49" s="20">
        <f t="shared" si="15"/>
        <v>200</v>
      </c>
      <c r="AG49" s="37"/>
      <c r="AH49" s="20" t="str">
        <f t="shared" si="16"/>
        <v/>
      </c>
      <c r="AI49" s="20" t="str">
        <f t="shared" si="17"/>
        <v/>
      </c>
      <c r="AJ49" s="63"/>
      <c r="AK49" s="20" t="str">
        <f t="shared" si="18"/>
        <v/>
      </c>
      <c r="AL49" s="20" t="str">
        <f t="shared" si="19"/>
        <v/>
      </c>
      <c r="AM49" s="86"/>
      <c r="AN49" s="4"/>
      <c r="AO49" s="4"/>
      <c r="AP49" s="20">
        <f t="shared" si="23"/>
        <v>5350</v>
      </c>
      <c r="AQ49" s="23">
        <v>1</v>
      </c>
      <c r="AR49" s="33"/>
      <c r="AS49" s="33"/>
      <c r="AT49" s="33"/>
      <c r="AU49" s="33"/>
      <c r="AV49" s="33"/>
      <c r="AW49" s="33"/>
      <c r="AX49" s="33"/>
      <c r="AY49" s="33"/>
      <c r="AZ49" s="33"/>
      <c r="BA49" s="33"/>
    </row>
    <row r="50" spans="1:53" x14ac:dyDescent="0.25">
      <c r="A50" s="6" t="s">
        <v>279</v>
      </c>
      <c r="B50" s="13" t="s">
        <v>463</v>
      </c>
      <c r="C50" s="3" t="s">
        <v>98</v>
      </c>
      <c r="D50" s="3" t="s">
        <v>99</v>
      </c>
      <c r="E50" s="3" t="s">
        <v>60</v>
      </c>
      <c r="F50" s="4" t="s">
        <v>162</v>
      </c>
      <c r="G50" s="4"/>
      <c r="H50" s="4"/>
      <c r="I50" s="4">
        <v>1</v>
      </c>
      <c r="J50" s="20" t="str">
        <f t="shared" si="0"/>
        <v>$110</v>
      </c>
      <c r="K50" s="20">
        <f t="shared" si="1"/>
        <v>110</v>
      </c>
      <c r="L50" s="4"/>
      <c r="M50" s="20" t="str">
        <f t="shared" si="2"/>
        <v/>
      </c>
      <c r="N50" s="20" t="str">
        <f t="shared" si="3"/>
        <v/>
      </c>
      <c r="O50" s="4">
        <v>1</v>
      </c>
      <c r="P50" s="20" t="str">
        <f t="shared" si="4"/>
        <v>$100</v>
      </c>
      <c r="Q50" s="20">
        <f t="shared" si="5"/>
        <v>100</v>
      </c>
      <c r="R50" s="4"/>
      <c r="S50" s="20" t="str">
        <f t="shared" si="6"/>
        <v/>
      </c>
      <c r="T50" s="20" t="str">
        <f t="shared" si="7"/>
        <v/>
      </c>
      <c r="U50" s="8">
        <v>20</v>
      </c>
      <c r="V50" s="20" t="str">
        <f t="shared" si="8"/>
        <v>$2</v>
      </c>
      <c r="W50" s="20">
        <f t="shared" si="9"/>
        <v>40</v>
      </c>
      <c r="X50" s="8"/>
      <c r="Y50" s="20" t="str">
        <f t="shared" si="10"/>
        <v/>
      </c>
      <c r="Z50" s="20" t="str">
        <f t="shared" si="11"/>
        <v/>
      </c>
      <c r="AA50" s="16">
        <v>2</v>
      </c>
      <c r="AB50" s="20" t="str">
        <f t="shared" si="12"/>
        <v>$2,200</v>
      </c>
      <c r="AC50" s="20">
        <f t="shared" si="13"/>
        <v>4400</v>
      </c>
      <c r="AD50" s="16"/>
      <c r="AE50" s="20" t="str">
        <f t="shared" si="14"/>
        <v/>
      </c>
      <c r="AF50" s="20" t="str">
        <f t="shared" si="15"/>
        <v/>
      </c>
      <c r="AG50" s="37"/>
      <c r="AH50" s="20" t="str">
        <f t="shared" si="16"/>
        <v/>
      </c>
      <c r="AI50" s="20" t="str">
        <f t="shared" si="17"/>
        <v/>
      </c>
      <c r="AJ50" s="63"/>
      <c r="AK50" s="20" t="str">
        <f t="shared" si="18"/>
        <v/>
      </c>
      <c r="AL50" s="20" t="str">
        <f t="shared" si="19"/>
        <v/>
      </c>
      <c r="AM50" s="88" t="s">
        <v>512</v>
      </c>
      <c r="AN50" s="20">
        <v>3000</v>
      </c>
      <c r="AO50" s="4"/>
      <c r="AP50" s="20">
        <f t="shared" si="23"/>
        <v>7650</v>
      </c>
      <c r="AQ50" s="23">
        <v>1</v>
      </c>
      <c r="AR50" s="33"/>
      <c r="AS50" s="33"/>
      <c r="AT50" s="33"/>
      <c r="AU50" s="33"/>
      <c r="AV50" s="33"/>
      <c r="AW50" s="33"/>
      <c r="AX50" s="33"/>
      <c r="AY50" s="33"/>
      <c r="AZ50" s="33"/>
      <c r="BA50" s="33"/>
    </row>
    <row r="51" spans="1:53" x14ac:dyDescent="0.25">
      <c r="A51" s="6" t="s">
        <v>280</v>
      </c>
      <c r="B51" s="110" t="s">
        <v>464</v>
      </c>
      <c r="C51" s="3" t="s">
        <v>8</v>
      </c>
      <c r="D51" s="3" t="s">
        <v>107</v>
      </c>
      <c r="E51" s="3" t="s">
        <v>11</v>
      </c>
      <c r="F51" s="4" t="s">
        <v>162</v>
      </c>
      <c r="G51" s="4"/>
      <c r="H51" s="4"/>
      <c r="I51" s="4">
        <v>1</v>
      </c>
      <c r="J51" s="20" t="str">
        <f t="shared" si="0"/>
        <v>$110</v>
      </c>
      <c r="K51" s="20">
        <f t="shared" si="1"/>
        <v>110</v>
      </c>
      <c r="L51" s="4"/>
      <c r="M51" s="20" t="str">
        <f t="shared" si="2"/>
        <v/>
      </c>
      <c r="N51" s="20" t="str">
        <f t="shared" si="3"/>
        <v/>
      </c>
      <c r="O51" s="4"/>
      <c r="P51" s="20" t="str">
        <f t="shared" si="4"/>
        <v/>
      </c>
      <c r="Q51" s="20" t="str">
        <f t="shared" si="5"/>
        <v/>
      </c>
      <c r="R51" s="4"/>
      <c r="S51" s="20" t="str">
        <f t="shared" si="6"/>
        <v/>
      </c>
      <c r="T51" s="20" t="str">
        <f t="shared" si="7"/>
        <v/>
      </c>
      <c r="U51" s="4"/>
      <c r="V51" s="20" t="str">
        <f t="shared" si="8"/>
        <v/>
      </c>
      <c r="W51" s="20" t="str">
        <f t="shared" si="9"/>
        <v/>
      </c>
      <c r="X51" s="4"/>
      <c r="Y51" s="20" t="str">
        <f t="shared" si="10"/>
        <v/>
      </c>
      <c r="Z51" s="20" t="str">
        <f t="shared" si="11"/>
        <v/>
      </c>
      <c r="AA51" s="16"/>
      <c r="AB51" s="20" t="str">
        <f t="shared" si="12"/>
        <v/>
      </c>
      <c r="AC51" s="20" t="str">
        <f t="shared" si="13"/>
        <v/>
      </c>
      <c r="AD51" s="16">
        <v>2</v>
      </c>
      <c r="AE51" s="20" t="str">
        <f t="shared" si="14"/>
        <v>$200</v>
      </c>
      <c r="AF51" s="20">
        <f t="shared" si="15"/>
        <v>400</v>
      </c>
      <c r="AG51" s="37"/>
      <c r="AH51" s="20" t="str">
        <f t="shared" si="16"/>
        <v/>
      </c>
      <c r="AI51" s="20" t="str">
        <f t="shared" si="17"/>
        <v/>
      </c>
      <c r="AJ51" s="63"/>
      <c r="AK51" s="20" t="str">
        <f t="shared" si="18"/>
        <v/>
      </c>
      <c r="AL51" s="20" t="str">
        <f t="shared" si="19"/>
        <v/>
      </c>
      <c r="AM51" s="88" t="s">
        <v>513</v>
      </c>
      <c r="AN51" s="20">
        <f>54000-AC54</f>
        <v>49600</v>
      </c>
      <c r="AO51" s="4"/>
      <c r="AP51" s="20">
        <f t="shared" si="23"/>
        <v>50110</v>
      </c>
      <c r="AQ51" s="23">
        <v>1</v>
      </c>
      <c r="AR51" s="56"/>
      <c r="AS51" s="33"/>
      <c r="AT51" s="33"/>
      <c r="AU51" s="33"/>
      <c r="AV51" s="33"/>
      <c r="AW51" s="33"/>
      <c r="AX51" s="33"/>
      <c r="AY51" s="33"/>
      <c r="AZ51" s="33"/>
      <c r="BA51" s="33"/>
    </row>
    <row r="52" spans="1:53" x14ac:dyDescent="0.25">
      <c r="A52" s="6" t="s">
        <v>281</v>
      </c>
      <c r="B52" s="111"/>
      <c r="C52" s="3" t="s">
        <v>8</v>
      </c>
      <c r="D52" s="3" t="s">
        <v>107</v>
      </c>
      <c r="E52" s="3" t="s">
        <v>11</v>
      </c>
      <c r="F52" s="4" t="s">
        <v>162</v>
      </c>
      <c r="G52" s="4">
        <v>2</v>
      </c>
      <c r="H52" s="4">
        <v>2</v>
      </c>
      <c r="I52" s="4"/>
      <c r="J52" s="20" t="str">
        <f t="shared" si="0"/>
        <v>$110</v>
      </c>
      <c r="K52" s="20">
        <f t="shared" si="1"/>
        <v>440</v>
      </c>
      <c r="L52" s="4"/>
      <c r="M52" s="20" t="str">
        <f t="shared" si="2"/>
        <v/>
      </c>
      <c r="N52" s="20" t="str">
        <f t="shared" si="3"/>
        <v/>
      </c>
      <c r="O52" s="4"/>
      <c r="P52" s="20" t="str">
        <f t="shared" si="4"/>
        <v/>
      </c>
      <c r="Q52" s="20" t="str">
        <f t="shared" si="5"/>
        <v/>
      </c>
      <c r="R52" s="4"/>
      <c r="S52" s="20" t="str">
        <f t="shared" si="6"/>
        <v/>
      </c>
      <c r="T52" s="20" t="str">
        <f t="shared" si="7"/>
        <v/>
      </c>
      <c r="U52" s="4"/>
      <c r="V52" s="20" t="str">
        <f t="shared" si="8"/>
        <v/>
      </c>
      <c r="W52" s="20" t="str">
        <f t="shared" si="9"/>
        <v/>
      </c>
      <c r="X52" s="4"/>
      <c r="Y52" s="20" t="str">
        <f t="shared" si="10"/>
        <v/>
      </c>
      <c r="Z52" s="20" t="str">
        <f t="shared" si="11"/>
        <v/>
      </c>
      <c r="AA52" s="16"/>
      <c r="AB52" s="20" t="str">
        <f t="shared" si="12"/>
        <v/>
      </c>
      <c r="AC52" s="20" t="str">
        <f t="shared" si="13"/>
        <v/>
      </c>
      <c r="AD52" s="16">
        <v>2</v>
      </c>
      <c r="AE52" s="20" t="str">
        <f t="shared" si="14"/>
        <v>$200</v>
      </c>
      <c r="AF52" s="20">
        <f t="shared" si="15"/>
        <v>400</v>
      </c>
      <c r="AG52" s="37"/>
      <c r="AH52" s="20" t="str">
        <f t="shared" si="16"/>
        <v/>
      </c>
      <c r="AI52" s="20" t="str">
        <f t="shared" si="17"/>
        <v/>
      </c>
      <c r="AJ52" s="63"/>
      <c r="AK52" s="20" t="str">
        <f t="shared" si="18"/>
        <v/>
      </c>
      <c r="AL52" s="20" t="str">
        <f t="shared" si="19"/>
        <v/>
      </c>
      <c r="AM52" s="86"/>
      <c r="AN52" s="4"/>
      <c r="AO52" s="4"/>
      <c r="AP52" s="20">
        <f t="shared" si="23"/>
        <v>840</v>
      </c>
      <c r="AQ52" s="23">
        <v>1</v>
      </c>
      <c r="AR52" s="33"/>
      <c r="AS52" s="33"/>
      <c r="AT52" s="33"/>
      <c r="AU52" s="33"/>
      <c r="AV52" s="33"/>
      <c r="AW52" s="33"/>
      <c r="AX52" s="33"/>
      <c r="AY52" s="33"/>
      <c r="AZ52" s="33"/>
      <c r="BA52" s="33"/>
    </row>
    <row r="53" spans="1:53" x14ac:dyDescent="0.25">
      <c r="A53" s="6" t="s">
        <v>282</v>
      </c>
      <c r="B53" s="111"/>
      <c r="C53" s="3" t="s">
        <v>8</v>
      </c>
      <c r="D53" s="3" t="s">
        <v>107</v>
      </c>
      <c r="E53" s="3" t="s">
        <v>11</v>
      </c>
      <c r="F53" s="4" t="s">
        <v>162</v>
      </c>
      <c r="G53" s="4"/>
      <c r="H53" s="4"/>
      <c r="I53" s="4"/>
      <c r="J53" s="20" t="str">
        <f t="shared" si="0"/>
        <v/>
      </c>
      <c r="K53" s="20" t="str">
        <f t="shared" si="1"/>
        <v/>
      </c>
      <c r="L53" s="4"/>
      <c r="M53" s="20" t="str">
        <f t="shared" si="2"/>
        <v/>
      </c>
      <c r="N53" s="20" t="str">
        <f t="shared" si="3"/>
        <v/>
      </c>
      <c r="O53" s="4"/>
      <c r="P53" s="20" t="str">
        <f t="shared" si="4"/>
        <v/>
      </c>
      <c r="Q53" s="20" t="str">
        <f t="shared" si="5"/>
        <v/>
      </c>
      <c r="R53" s="4"/>
      <c r="S53" s="20" t="str">
        <f t="shared" si="6"/>
        <v/>
      </c>
      <c r="T53" s="20" t="str">
        <f t="shared" si="7"/>
        <v/>
      </c>
      <c r="U53" s="4"/>
      <c r="V53" s="20" t="str">
        <f t="shared" si="8"/>
        <v/>
      </c>
      <c r="W53" s="20" t="str">
        <f t="shared" si="9"/>
        <v/>
      </c>
      <c r="X53" s="4"/>
      <c r="Y53" s="20" t="str">
        <f t="shared" si="10"/>
        <v/>
      </c>
      <c r="Z53" s="20" t="str">
        <f t="shared" si="11"/>
        <v/>
      </c>
      <c r="AA53" s="16"/>
      <c r="AB53" s="20" t="str">
        <f t="shared" si="12"/>
        <v/>
      </c>
      <c r="AC53" s="20" t="str">
        <f t="shared" si="13"/>
        <v/>
      </c>
      <c r="AD53" s="16">
        <v>2</v>
      </c>
      <c r="AE53" s="20" t="str">
        <f t="shared" si="14"/>
        <v>$200</v>
      </c>
      <c r="AF53" s="20">
        <f t="shared" si="15"/>
        <v>400</v>
      </c>
      <c r="AG53" s="37"/>
      <c r="AH53" s="20" t="str">
        <f t="shared" si="16"/>
        <v/>
      </c>
      <c r="AI53" s="20" t="str">
        <f t="shared" si="17"/>
        <v/>
      </c>
      <c r="AJ53" s="63"/>
      <c r="AK53" s="20" t="str">
        <f t="shared" si="18"/>
        <v/>
      </c>
      <c r="AL53" s="20" t="str">
        <f t="shared" si="19"/>
        <v/>
      </c>
      <c r="AM53" s="86"/>
      <c r="AN53" s="4"/>
      <c r="AO53" s="4"/>
      <c r="AP53" s="20">
        <f t="shared" si="23"/>
        <v>400</v>
      </c>
      <c r="AQ53" s="23">
        <v>1</v>
      </c>
      <c r="AR53" s="33"/>
      <c r="AS53" s="33"/>
      <c r="AT53" s="33"/>
      <c r="AU53" s="33"/>
      <c r="AV53" s="33"/>
      <c r="AW53" s="33"/>
      <c r="AX53" s="33"/>
      <c r="AY53" s="33"/>
      <c r="AZ53" s="33"/>
      <c r="BA53" s="33"/>
    </row>
    <row r="54" spans="1:53" x14ac:dyDescent="0.25">
      <c r="A54" s="6" t="s">
        <v>283</v>
      </c>
      <c r="B54" s="112"/>
      <c r="C54" s="3" t="s">
        <v>8</v>
      </c>
      <c r="D54" s="3" t="s">
        <v>107</v>
      </c>
      <c r="E54" s="3" t="s">
        <v>11</v>
      </c>
      <c r="F54" s="4" t="s">
        <v>162</v>
      </c>
      <c r="G54" s="4"/>
      <c r="H54" s="4"/>
      <c r="I54" s="4"/>
      <c r="J54" s="20" t="str">
        <f t="shared" si="0"/>
        <v/>
      </c>
      <c r="K54" s="20" t="str">
        <f t="shared" si="1"/>
        <v/>
      </c>
      <c r="L54" s="4"/>
      <c r="M54" s="20" t="str">
        <f t="shared" si="2"/>
        <v/>
      </c>
      <c r="N54" s="20" t="str">
        <f t="shared" si="3"/>
        <v/>
      </c>
      <c r="O54" s="4"/>
      <c r="P54" s="20" t="str">
        <f t="shared" si="4"/>
        <v/>
      </c>
      <c r="Q54" s="20" t="str">
        <f t="shared" si="5"/>
        <v/>
      </c>
      <c r="R54" s="4"/>
      <c r="S54" s="20" t="str">
        <f t="shared" si="6"/>
        <v/>
      </c>
      <c r="T54" s="20" t="str">
        <f t="shared" si="7"/>
        <v/>
      </c>
      <c r="U54" s="4"/>
      <c r="V54" s="20" t="str">
        <f t="shared" si="8"/>
        <v/>
      </c>
      <c r="W54" s="20" t="str">
        <f t="shared" si="9"/>
        <v/>
      </c>
      <c r="X54" s="4"/>
      <c r="Y54" s="20" t="str">
        <f t="shared" si="10"/>
        <v/>
      </c>
      <c r="Z54" s="20" t="str">
        <f t="shared" si="11"/>
        <v/>
      </c>
      <c r="AA54" s="16">
        <v>2</v>
      </c>
      <c r="AB54" s="20" t="str">
        <f t="shared" si="12"/>
        <v>$2,200</v>
      </c>
      <c r="AC54" s="20">
        <f t="shared" si="13"/>
        <v>4400</v>
      </c>
      <c r="AD54" s="16"/>
      <c r="AE54" s="20" t="str">
        <f t="shared" si="14"/>
        <v/>
      </c>
      <c r="AF54" s="20" t="str">
        <f t="shared" si="15"/>
        <v/>
      </c>
      <c r="AG54" s="37"/>
      <c r="AH54" s="20" t="str">
        <f t="shared" si="16"/>
        <v/>
      </c>
      <c r="AI54" s="20" t="str">
        <f t="shared" si="17"/>
        <v/>
      </c>
      <c r="AJ54" s="63"/>
      <c r="AK54" s="20" t="str">
        <f t="shared" si="18"/>
        <v/>
      </c>
      <c r="AL54" s="20" t="str">
        <f t="shared" si="19"/>
        <v/>
      </c>
      <c r="AM54" s="86"/>
      <c r="AN54" s="4"/>
      <c r="AO54" s="4"/>
      <c r="AP54" s="20">
        <f t="shared" si="23"/>
        <v>4400</v>
      </c>
      <c r="AQ54" s="23">
        <v>1</v>
      </c>
      <c r="AR54" s="33"/>
      <c r="AS54" s="33"/>
      <c r="AT54" s="33"/>
      <c r="AU54" s="33"/>
      <c r="AV54" s="33"/>
      <c r="AW54" s="33"/>
      <c r="AX54" s="33"/>
      <c r="AY54" s="33"/>
      <c r="AZ54" s="33"/>
      <c r="BA54" s="33"/>
    </row>
    <row r="55" spans="1:53" x14ac:dyDescent="0.25">
      <c r="A55" s="6" t="s">
        <v>284</v>
      </c>
      <c r="B55" s="13" t="s">
        <v>465</v>
      </c>
      <c r="C55" s="3" t="s">
        <v>8</v>
      </c>
      <c r="D55" s="3" t="s">
        <v>107</v>
      </c>
      <c r="E55" s="9" t="s">
        <v>108</v>
      </c>
      <c r="F55" s="4" t="s">
        <v>108</v>
      </c>
      <c r="G55" s="4">
        <v>2</v>
      </c>
      <c r="H55" s="4"/>
      <c r="I55" s="4"/>
      <c r="J55" s="20" t="str">
        <f t="shared" si="0"/>
        <v>$110</v>
      </c>
      <c r="K55" s="20">
        <f t="shared" si="1"/>
        <v>220</v>
      </c>
      <c r="L55" s="4"/>
      <c r="M55" s="20" t="str">
        <f t="shared" si="2"/>
        <v/>
      </c>
      <c r="N55" s="20" t="str">
        <f t="shared" si="3"/>
        <v/>
      </c>
      <c r="O55" s="4"/>
      <c r="P55" s="20" t="str">
        <f t="shared" si="4"/>
        <v/>
      </c>
      <c r="Q55" s="20" t="str">
        <f t="shared" si="5"/>
        <v/>
      </c>
      <c r="R55" s="4"/>
      <c r="S55" s="20" t="str">
        <f t="shared" si="6"/>
        <v/>
      </c>
      <c r="T55" s="20" t="str">
        <f t="shared" si="7"/>
        <v/>
      </c>
      <c r="U55" s="4">
        <v>400</v>
      </c>
      <c r="V55" s="20" t="str">
        <f t="shared" si="8"/>
        <v>$2</v>
      </c>
      <c r="W55" s="20">
        <f t="shared" si="9"/>
        <v>800</v>
      </c>
      <c r="X55" s="4">
        <v>400</v>
      </c>
      <c r="Y55" s="20" t="str">
        <f t="shared" si="10"/>
        <v>$2</v>
      </c>
      <c r="Z55" s="20">
        <f t="shared" si="11"/>
        <v>800</v>
      </c>
      <c r="AA55" s="45">
        <v>1</v>
      </c>
      <c r="AB55" s="20" t="str">
        <f t="shared" si="12"/>
        <v>$2,200</v>
      </c>
      <c r="AC55" s="20">
        <f t="shared" si="13"/>
        <v>2200</v>
      </c>
      <c r="AD55" s="16"/>
      <c r="AE55" s="20" t="str">
        <f t="shared" si="14"/>
        <v/>
      </c>
      <c r="AF55" s="20" t="str">
        <f t="shared" si="15"/>
        <v/>
      </c>
      <c r="AG55" s="37"/>
      <c r="AH55" s="20" t="str">
        <f t="shared" si="16"/>
        <v/>
      </c>
      <c r="AI55" s="20" t="str">
        <f t="shared" si="17"/>
        <v/>
      </c>
      <c r="AJ55" s="63"/>
      <c r="AK55" s="20" t="str">
        <f t="shared" si="18"/>
        <v/>
      </c>
      <c r="AL55" s="20" t="str">
        <f t="shared" si="19"/>
        <v/>
      </c>
      <c r="AM55" s="88" t="s">
        <v>514</v>
      </c>
      <c r="AN55" s="20">
        <f>6000-AC55</f>
        <v>3800</v>
      </c>
      <c r="AO55" s="4"/>
      <c r="AP55" s="20">
        <f t="shared" si="23"/>
        <v>7020</v>
      </c>
      <c r="AQ55" s="23">
        <v>1</v>
      </c>
      <c r="AR55" s="56"/>
      <c r="AS55" s="33"/>
      <c r="AT55" s="33"/>
      <c r="AU55" s="33"/>
      <c r="AV55" s="33"/>
      <c r="AW55" s="33"/>
      <c r="AX55" s="33"/>
      <c r="AY55" s="33"/>
      <c r="AZ55" s="33"/>
      <c r="BA55" s="33"/>
    </row>
    <row r="56" spans="1:53" x14ac:dyDescent="0.25">
      <c r="A56" s="6" t="s">
        <v>285</v>
      </c>
      <c r="B56" s="107" t="s">
        <v>466</v>
      </c>
      <c r="C56" s="3" t="s">
        <v>54</v>
      </c>
      <c r="D56" s="3" t="s">
        <v>115</v>
      </c>
      <c r="E56" s="3" t="s">
        <v>116</v>
      </c>
      <c r="F56" s="4" t="s">
        <v>162</v>
      </c>
      <c r="G56" s="4">
        <v>2</v>
      </c>
      <c r="H56" s="4"/>
      <c r="I56" s="4"/>
      <c r="J56" s="20" t="str">
        <f t="shared" si="0"/>
        <v>$110</v>
      </c>
      <c r="K56" s="20">
        <f t="shared" si="1"/>
        <v>220</v>
      </c>
      <c r="L56" s="4">
        <v>1</v>
      </c>
      <c r="M56" s="20" t="str">
        <f t="shared" si="2"/>
        <v>$100</v>
      </c>
      <c r="N56" s="20">
        <f t="shared" si="3"/>
        <v>100</v>
      </c>
      <c r="O56" s="4"/>
      <c r="P56" s="20" t="str">
        <f t="shared" si="4"/>
        <v/>
      </c>
      <c r="Q56" s="20" t="str">
        <f t="shared" si="5"/>
        <v/>
      </c>
      <c r="R56" s="4"/>
      <c r="S56" s="20" t="str">
        <f t="shared" si="6"/>
        <v/>
      </c>
      <c r="T56" s="20" t="str">
        <f t="shared" si="7"/>
        <v/>
      </c>
      <c r="U56" s="4"/>
      <c r="V56" s="20" t="str">
        <f t="shared" si="8"/>
        <v/>
      </c>
      <c r="W56" s="20" t="str">
        <f t="shared" si="9"/>
        <v/>
      </c>
      <c r="X56" s="4"/>
      <c r="Y56" s="20" t="str">
        <f t="shared" si="10"/>
        <v/>
      </c>
      <c r="Z56" s="20" t="str">
        <f t="shared" si="11"/>
        <v/>
      </c>
      <c r="AA56" s="16"/>
      <c r="AB56" s="20" t="str">
        <f t="shared" si="12"/>
        <v/>
      </c>
      <c r="AC56" s="20" t="str">
        <f t="shared" si="13"/>
        <v/>
      </c>
      <c r="AD56" s="16">
        <v>2</v>
      </c>
      <c r="AE56" s="20" t="str">
        <f t="shared" si="14"/>
        <v>$200</v>
      </c>
      <c r="AF56" s="20">
        <f t="shared" si="15"/>
        <v>400</v>
      </c>
      <c r="AG56" s="37"/>
      <c r="AH56" s="20" t="str">
        <f t="shared" si="16"/>
        <v/>
      </c>
      <c r="AI56" s="20" t="str">
        <f t="shared" si="17"/>
        <v/>
      </c>
      <c r="AJ56" s="63"/>
      <c r="AK56" s="20" t="str">
        <f t="shared" si="18"/>
        <v/>
      </c>
      <c r="AL56" s="20" t="str">
        <f t="shared" si="19"/>
        <v/>
      </c>
      <c r="AM56" s="86"/>
      <c r="AN56" s="4"/>
      <c r="AO56" s="15" t="s">
        <v>488</v>
      </c>
      <c r="AP56" s="20">
        <f t="shared" si="23"/>
        <v>720</v>
      </c>
      <c r="AQ56" s="23">
        <v>1</v>
      </c>
      <c r="AR56" s="33"/>
      <c r="AS56" s="33"/>
      <c r="AT56" s="33"/>
      <c r="AU56" s="33"/>
      <c r="AV56" s="33"/>
      <c r="AW56" s="33"/>
      <c r="AX56" s="33"/>
      <c r="AY56" s="33"/>
      <c r="AZ56" s="33"/>
      <c r="BA56" s="33"/>
    </row>
    <row r="57" spans="1:53" x14ac:dyDescent="0.25">
      <c r="A57" s="6" t="s">
        <v>286</v>
      </c>
      <c r="B57" s="108"/>
      <c r="C57" s="3" t="s">
        <v>116</v>
      </c>
      <c r="D57" s="3" t="s">
        <v>137</v>
      </c>
      <c r="E57" s="3" t="s">
        <v>54</v>
      </c>
      <c r="F57" s="4" t="s">
        <v>162</v>
      </c>
      <c r="G57" s="4"/>
      <c r="H57" s="4"/>
      <c r="I57" s="4"/>
      <c r="J57" s="20" t="str">
        <f t="shared" si="0"/>
        <v/>
      </c>
      <c r="K57" s="20" t="str">
        <f t="shared" si="1"/>
        <v/>
      </c>
      <c r="L57" s="4"/>
      <c r="M57" s="20" t="str">
        <f t="shared" si="2"/>
        <v/>
      </c>
      <c r="N57" s="20" t="str">
        <f t="shared" si="3"/>
        <v/>
      </c>
      <c r="O57" s="4"/>
      <c r="P57" s="20" t="str">
        <f t="shared" si="4"/>
        <v/>
      </c>
      <c r="Q57" s="20" t="str">
        <f t="shared" si="5"/>
        <v/>
      </c>
      <c r="R57" s="4">
        <v>1</v>
      </c>
      <c r="S57" s="20" t="str">
        <f t="shared" si="6"/>
        <v>$110</v>
      </c>
      <c r="T57" s="20">
        <f t="shared" si="7"/>
        <v>110</v>
      </c>
      <c r="U57" s="4"/>
      <c r="V57" s="20" t="str">
        <f t="shared" si="8"/>
        <v/>
      </c>
      <c r="W57" s="20" t="str">
        <f t="shared" si="9"/>
        <v/>
      </c>
      <c r="X57" s="4"/>
      <c r="Y57" s="20" t="str">
        <f t="shared" si="10"/>
        <v/>
      </c>
      <c r="Z57" s="20" t="str">
        <f t="shared" si="11"/>
        <v/>
      </c>
      <c r="AA57" s="16"/>
      <c r="AB57" s="20" t="str">
        <f t="shared" si="12"/>
        <v/>
      </c>
      <c r="AC57" s="20" t="str">
        <f t="shared" si="13"/>
        <v/>
      </c>
      <c r="AD57" s="16">
        <v>2</v>
      </c>
      <c r="AE57" s="20" t="str">
        <f t="shared" si="14"/>
        <v>$200</v>
      </c>
      <c r="AF57" s="20">
        <f t="shared" si="15"/>
        <v>400</v>
      </c>
      <c r="AG57" s="37"/>
      <c r="AH57" s="20" t="str">
        <f t="shared" si="16"/>
        <v/>
      </c>
      <c r="AI57" s="20" t="str">
        <f t="shared" si="17"/>
        <v/>
      </c>
      <c r="AJ57" s="63">
        <v>1</v>
      </c>
      <c r="AK57" s="20" t="str">
        <f t="shared" si="18"/>
        <v>$200</v>
      </c>
      <c r="AL57" s="20">
        <f t="shared" si="19"/>
        <v>200</v>
      </c>
      <c r="AM57" s="79"/>
      <c r="AN57" s="4"/>
      <c r="AO57" s="4"/>
      <c r="AP57" s="20">
        <f t="shared" si="23"/>
        <v>510</v>
      </c>
      <c r="AQ57" s="23">
        <v>1</v>
      </c>
      <c r="AR57" s="33"/>
      <c r="AS57" s="33"/>
      <c r="AT57" s="33"/>
      <c r="AU57" s="33"/>
      <c r="AV57" s="33"/>
      <c r="AW57" s="33"/>
      <c r="AX57" s="33"/>
      <c r="AY57" s="33"/>
      <c r="AZ57" s="33"/>
      <c r="BA57" s="33"/>
    </row>
    <row r="58" spans="1:53" x14ac:dyDescent="0.25">
      <c r="A58" s="6" t="s">
        <v>287</v>
      </c>
      <c r="B58" s="13" t="s">
        <v>467</v>
      </c>
      <c r="C58" s="3" t="s">
        <v>117</v>
      </c>
      <c r="D58" s="3" t="s">
        <v>118</v>
      </c>
      <c r="E58" s="3" t="s">
        <v>11</v>
      </c>
      <c r="F58" s="4" t="s">
        <v>162</v>
      </c>
      <c r="G58" s="4"/>
      <c r="H58" s="4"/>
      <c r="I58" s="4"/>
      <c r="J58" s="20" t="str">
        <f t="shared" si="0"/>
        <v/>
      </c>
      <c r="K58" s="20" t="str">
        <f t="shared" si="1"/>
        <v/>
      </c>
      <c r="L58" s="4"/>
      <c r="M58" s="20" t="str">
        <f t="shared" si="2"/>
        <v/>
      </c>
      <c r="N58" s="20" t="str">
        <f t="shared" si="3"/>
        <v/>
      </c>
      <c r="O58" s="4">
        <v>1</v>
      </c>
      <c r="P58" s="20" t="str">
        <f t="shared" si="4"/>
        <v>$100</v>
      </c>
      <c r="Q58" s="20">
        <f t="shared" si="5"/>
        <v>100</v>
      </c>
      <c r="R58" s="4"/>
      <c r="S58" s="20" t="str">
        <f t="shared" si="6"/>
        <v/>
      </c>
      <c r="T58" s="20" t="str">
        <f t="shared" si="7"/>
        <v/>
      </c>
      <c r="U58" s="4"/>
      <c r="V58" s="20" t="str">
        <f t="shared" si="8"/>
        <v/>
      </c>
      <c r="W58" s="20" t="str">
        <f t="shared" si="9"/>
        <v/>
      </c>
      <c r="X58" s="4"/>
      <c r="Y58" s="20" t="str">
        <f t="shared" si="10"/>
        <v/>
      </c>
      <c r="Z58" s="20" t="str">
        <f t="shared" si="11"/>
        <v/>
      </c>
      <c r="AA58" s="16"/>
      <c r="AB58" s="20" t="str">
        <f t="shared" si="12"/>
        <v/>
      </c>
      <c r="AC58" s="20" t="str">
        <f t="shared" si="13"/>
        <v/>
      </c>
      <c r="AD58" s="16"/>
      <c r="AE58" s="20" t="str">
        <f t="shared" si="14"/>
        <v/>
      </c>
      <c r="AF58" s="20" t="str">
        <f t="shared" si="15"/>
        <v/>
      </c>
      <c r="AG58" s="37"/>
      <c r="AH58" s="20" t="str">
        <f t="shared" si="16"/>
        <v/>
      </c>
      <c r="AI58" s="20" t="str">
        <f t="shared" si="17"/>
        <v/>
      </c>
      <c r="AJ58" s="63"/>
      <c r="AK58" s="20" t="str">
        <f t="shared" si="18"/>
        <v/>
      </c>
      <c r="AL58" s="20" t="str">
        <f t="shared" si="19"/>
        <v/>
      </c>
      <c r="AM58" s="86"/>
      <c r="AN58" s="4"/>
      <c r="AO58" s="4"/>
      <c r="AP58" s="20">
        <f t="shared" si="23"/>
        <v>100</v>
      </c>
      <c r="AQ58" s="23">
        <v>1</v>
      </c>
      <c r="AR58" s="33"/>
      <c r="AS58" s="33"/>
      <c r="AT58" s="33"/>
      <c r="AU58" s="33"/>
      <c r="AV58" s="33"/>
      <c r="AW58" s="33"/>
      <c r="AX58" s="33"/>
      <c r="AY58" s="33"/>
      <c r="AZ58" s="33"/>
      <c r="BA58" s="33"/>
    </row>
    <row r="59" spans="1:53" x14ac:dyDescent="0.25">
      <c r="A59" s="6" t="s">
        <v>288</v>
      </c>
      <c r="B59" s="13" t="s">
        <v>468</v>
      </c>
      <c r="C59" s="3" t="s">
        <v>117</v>
      </c>
      <c r="D59" s="3" t="s">
        <v>119</v>
      </c>
      <c r="E59" s="3" t="s">
        <v>21</v>
      </c>
      <c r="F59" s="4" t="s">
        <v>162</v>
      </c>
      <c r="G59" s="4"/>
      <c r="H59" s="4"/>
      <c r="I59" s="4"/>
      <c r="J59" s="20" t="str">
        <f t="shared" si="0"/>
        <v/>
      </c>
      <c r="K59" s="20" t="str">
        <f t="shared" si="1"/>
        <v/>
      </c>
      <c r="L59" s="4"/>
      <c r="M59" s="20" t="str">
        <f t="shared" si="2"/>
        <v/>
      </c>
      <c r="N59" s="20" t="str">
        <f t="shared" si="3"/>
        <v/>
      </c>
      <c r="O59" s="4"/>
      <c r="P59" s="20" t="str">
        <f t="shared" si="4"/>
        <v/>
      </c>
      <c r="Q59" s="20" t="str">
        <f t="shared" si="5"/>
        <v/>
      </c>
      <c r="R59" s="4"/>
      <c r="S59" s="20" t="str">
        <f t="shared" si="6"/>
        <v/>
      </c>
      <c r="T59" s="20" t="str">
        <f t="shared" si="7"/>
        <v/>
      </c>
      <c r="U59" s="4"/>
      <c r="V59" s="20" t="str">
        <f t="shared" si="8"/>
        <v/>
      </c>
      <c r="W59" s="20" t="str">
        <f t="shared" si="9"/>
        <v/>
      </c>
      <c r="X59" s="4"/>
      <c r="Y59" s="20" t="str">
        <f t="shared" si="10"/>
        <v/>
      </c>
      <c r="Z59" s="20" t="str">
        <f t="shared" si="11"/>
        <v/>
      </c>
      <c r="AA59" s="16">
        <v>2</v>
      </c>
      <c r="AB59" s="20" t="str">
        <f t="shared" si="12"/>
        <v>$2,200</v>
      </c>
      <c r="AC59" s="20">
        <f t="shared" si="13"/>
        <v>4400</v>
      </c>
      <c r="AD59" s="16"/>
      <c r="AE59" s="20" t="str">
        <f t="shared" si="14"/>
        <v/>
      </c>
      <c r="AF59" s="20" t="str">
        <f t="shared" si="15"/>
        <v/>
      </c>
      <c r="AG59" s="37"/>
      <c r="AH59" s="20" t="str">
        <f t="shared" si="16"/>
        <v/>
      </c>
      <c r="AI59" s="20" t="str">
        <f t="shared" si="17"/>
        <v/>
      </c>
      <c r="AJ59" s="63"/>
      <c r="AK59" s="20" t="str">
        <f t="shared" si="18"/>
        <v/>
      </c>
      <c r="AL59" s="20" t="str">
        <f t="shared" si="19"/>
        <v/>
      </c>
      <c r="AM59" s="86"/>
      <c r="AN59" s="4"/>
      <c r="AO59" s="4"/>
      <c r="AP59" s="20">
        <f t="shared" si="23"/>
        <v>4400</v>
      </c>
      <c r="AQ59" s="23">
        <v>1</v>
      </c>
      <c r="AR59" s="33"/>
      <c r="AS59" s="33"/>
      <c r="AT59" s="33"/>
      <c r="AU59" s="33"/>
      <c r="AV59" s="33"/>
      <c r="AW59" s="33"/>
      <c r="AX59" s="33"/>
      <c r="AY59" s="33"/>
      <c r="AZ59" s="33"/>
      <c r="BA59" s="33"/>
    </row>
    <row r="60" spans="1:53" x14ac:dyDescent="0.25">
      <c r="A60" s="6" t="s">
        <v>289</v>
      </c>
      <c r="B60" s="107" t="s">
        <v>469</v>
      </c>
      <c r="C60" s="3" t="s">
        <v>21</v>
      </c>
      <c r="D60" s="3" t="s">
        <v>120</v>
      </c>
      <c r="E60" s="3" t="s">
        <v>11</v>
      </c>
      <c r="F60" s="4" t="s">
        <v>162</v>
      </c>
      <c r="G60" s="4"/>
      <c r="H60" s="4"/>
      <c r="I60" s="4">
        <v>1</v>
      </c>
      <c r="J60" s="20" t="str">
        <f t="shared" si="0"/>
        <v>$110</v>
      </c>
      <c r="K60" s="20">
        <f t="shared" si="1"/>
        <v>110</v>
      </c>
      <c r="L60" s="4"/>
      <c r="M60" s="20" t="str">
        <f t="shared" si="2"/>
        <v/>
      </c>
      <c r="N60" s="20" t="str">
        <f t="shared" si="3"/>
        <v/>
      </c>
      <c r="O60" s="4"/>
      <c r="P60" s="20" t="str">
        <f t="shared" si="4"/>
        <v/>
      </c>
      <c r="Q60" s="20" t="str">
        <f t="shared" si="5"/>
        <v/>
      </c>
      <c r="R60" s="4"/>
      <c r="S60" s="20" t="str">
        <f t="shared" si="6"/>
        <v/>
      </c>
      <c r="T60" s="20" t="str">
        <f t="shared" si="7"/>
        <v/>
      </c>
      <c r="U60" s="4"/>
      <c r="V60" s="20" t="str">
        <f t="shared" si="8"/>
        <v/>
      </c>
      <c r="W60" s="20" t="str">
        <f t="shared" si="9"/>
        <v/>
      </c>
      <c r="X60" s="4"/>
      <c r="Y60" s="20" t="str">
        <f t="shared" si="10"/>
        <v/>
      </c>
      <c r="Z60" s="20" t="str">
        <f t="shared" si="11"/>
        <v/>
      </c>
      <c r="AA60" s="16"/>
      <c r="AB60" s="20" t="str">
        <f t="shared" si="12"/>
        <v/>
      </c>
      <c r="AC60" s="20" t="str">
        <f t="shared" si="13"/>
        <v/>
      </c>
      <c r="AD60" s="16"/>
      <c r="AE60" s="20" t="str">
        <f t="shared" si="14"/>
        <v/>
      </c>
      <c r="AF60" s="20" t="str">
        <f t="shared" si="15"/>
        <v/>
      </c>
      <c r="AG60" s="37"/>
      <c r="AH60" s="20" t="str">
        <f t="shared" si="16"/>
        <v/>
      </c>
      <c r="AI60" s="20" t="str">
        <f t="shared" si="17"/>
        <v/>
      </c>
      <c r="AJ60" s="63"/>
      <c r="AK60" s="20" t="str">
        <f t="shared" si="18"/>
        <v/>
      </c>
      <c r="AL60" s="20" t="str">
        <f t="shared" si="19"/>
        <v/>
      </c>
      <c r="AM60" s="86"/>
      <c r="AN60" s="4"/>
      <c r="AO60" s="4"/>
      <c r="AP60" s="20">
        <f t="shared" si="23"/>
        <v>110</v>
      </c>
      <c r="AQ60" s="23">
        <v>1</v>
      </c>
      <c r="AR60" s="33"/>
      <c r="AS60" s="33"/>
      <c r="AT60" s="33"/>
      <c r="AU60" s="33"/>
      <c r="AV60" s="33"/>
      <c r="AW60" s="33"/>
      <c r="AX60" s="33"/>
      <c r="AY60" s="33"/>
      <c r="AZ60" s="33"/>
      <c r="BA60" s="33"/>
    </row>
    <row r="61" spans="1:53" x14ac:dyDescent="0.25">
      <c r="A61" s="6" t="s">
        <v>290</v>
      </c>
      <c r="B61" s="109"/>
      <c r="C61" s="3" t="s">
        <v>21</v>
      </c>
      <c r="D61" s="3" t="s">
        <v>120</v>
      </c>
      <c r="E61" s="3" t="s">
        <v>11</v>
      </c>
      <c r="F61" s="4" t="s">
        <v>162</v>
      </c>
      <c r="G61" s="4"/>
      <c r="H61" s="4"/>
      <c r="I61" s="4"/>
      <c r="J61" s="20" t="str">
        <f t="shared" si="0"/>
        <v/>
      </c>
      <c r="K61" s="20" t="str">
        <f t="shared" si="1"/>
        <v/>
      </c>
      <c r="L61" s="4"/>
      <c r="M61" s="20" t="str">
        <f t="shared" si="2"/>
        <v/>
      </c>
      <c r="N61" s="20" t="str">
        <f t="shared" si="3"/>
        <v/>
      </c>
      <c r="O61" s="4"/>
      <c r="P61" s="20" t="str">
        <f t="shared" si="4"/>
        <v/>
      </c>
      <c r="Q61" s="20" t="str">
        <f t="shared" si="5"/>
        <v/>
      </c>
      <c r="R61" s="4"/>
      <c r="S61" s="20" t="str">
        <f t="shared" si="6"/>
        <v/>
      </c>
      <c r="T61" s="20" t="str">
        <f t="shared" si="7"/>
        <v/>
      </c>
      <c r="U61" s="4"/>
      <c r="V61" s="20" t="str">
        <f t="shared" si="8"/>
        <v/>
      </c>
      <c r="W61" s="20" t="str">
        <f t="shared" si="9"/>
        <v/>
      </c>
      <c r="X61" s="4"/>
      <c r="Y61" s="20" t="str">
        <f t="shared" si="10"/>
        <v/>
      </c>
      <c r="Z61" s="20" t="str">
        <f t="shared" si="11"/>
        <v/>
      </c>
      <c r="AA61" s="16"/>
      <c r="AB61" s="20" t="str">
        <f t="shared" si="12"/>
        <v/>
      </c>
      <c r="AC61" s="20" t="str">
        <f t="shared" si="13"/>
        <v/>
      </c>
      <c r="AD61" s="16"/>
      <c r="AE61" s="20" t="str">
        <f t="shared" si="14"/>
        <v/>
      </c>
      <c r="AF61" s="20" t="str">
        <f t="shared" si="15"/>
        <v/>
      </c>
      <c r="AG61" s="37"/>
      <c r="AH61" s="20" t="str">
        <f t="shared" si="16"/>
        <v/>
      </c>
      <c r="AI61" s="20" t="str">
        <f t="shared" si="17"/>
        <v/>
      </c>
      <c r="AJ61" s="63"/>
      <c r="AK61" s="20" t="str">
        <f t="shared" si="18"/>
        <v/>
      </c>
      <c r="AL61" s="20" t="str">
        <f t="shared" si="19"/>
        <v/>
      </c>
      <c r="AM61" s="86"/>
      <c r="AN61" s="4"/>
      <c r="AO61" s="4"/>
      <c r="AP61" s="20">
        <f t="shared" si="23"/>
        <v>0</v>
      </c>
      <c r="AQ61" s="23">
        <v>1</v>
      </c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3" x14ac:dyDescent="0.25">
      <c r="A62" s="6" t="s">
        <v>291</v>
      </c>
      <c r="B62" s="108"/>
      <c r="C62" s="5" t="s">
        <v>11</v>
      </c>
      <c r="D62" s="3"/>
      <c r="E62" s="5" t="s">
        <v>21</v>
      </c>
      <c r="F62" s="4"/>
      <c r="G62" s="4">
        <v>1</v>
      </c>
      <c r="H62" s="4"/>
      <c r="I62" s="4"/>
      <c r="J62" s="20" t="str">
        <f t="shared" si="0"/>
        <v>$110</v>
      </c>
      <c r="K62" s="20">
        <f t="shared" si="1"/>
        <v>110</v>
      </c>
      <c r="L62" s="4"/>
      <c r="M62" s="20" t="str">
        <f t="shared" si="2"/>
        <v/>
      </c>
      <c r="N62" s="20" t="str">
        <f t="shared" si="3"/>
        <v/>
      </c>
      <c r="O62" s="4">
        <v>1</v>
      </c>
      <c r="P62" s="20" t="str">
        <f t="shared" si="4"/>
        <v>$100</v>
      </c>
      <c r="Q62" s="20">
        <f t="shared" si="5"/>
        <v>100</v>
      </c>
      <c r="R62" s="4"/>
      <c r="S62" s="20" t="str">
        <f t="shared" si="6"/>
        <v/>
      </c>
      <c r="T62" s="20" t="str">
        <f t="shared" si="7"/>
        <v/>
      </c>
      <c r="U62" s="4"/>
      <c r="V62" s="20" t="str">
        <f t="shared" si="8"/>
        <v/>
      </c>
      <c r="W62" s="20" t="str">
        <f t="shared" si="9"/>
        <v/>
      </c>
      <c r="X62" s="4"/>
      <c r="Y62" s="20" t="str">
        <f t="shared" si="10"/>
        <v/>
      </c>
      <c r="Z62" s="20" t="str">
        <f t="shared" si="11"/>
        <v/>
      </c>
      <c r="AA62" s="16"/>
      <c r="AB62" s="20" t="str">
        <f t="shared" si="12"/>
        <v/>
      </c>
      <c r="AC62" s="20" t="str">
        <f t="shared" si="13"/>
        <v/>
      </c>
      <c r="AD62" s="16"/>
      <c r="AE62" s="20" t="str">
        <f t="shared" si="14"/>
        <v/>
      </c>
      <c r="AF62" s="20" t="str">
        <f t="shared" si="15"/>
        <v/>
      </c>
      <c r="AG62" s="37"/>
      <c r="AH62" s="20" t="str">
        <f t="shared" si="16"/>
        <v/>
      </c>
      <c r="AI62" s="20" t="str">
        <f t="shared" si="17"/>
        <v/>
      </c>
      <c r="AJ62" s="63"/>
      <c r="AK62" s="20" t="str">
        <f t="shared" si="18"/>
        <v/>
      </c>
      <c r="AL62" s="20" t="str">
        <f t="shared" si="19"/>
        <v/>
      </c>
      <c r="AM62" s="86"/>
      <c r="AN62" s="4"/>
      <c r="AO62" s="15" t="s">
        <v>488</v>
      </c>
      <c r="AP62" s="20">
        <f t="shared" si="23"/>
        <v>210</v>
      </c>
      <c r="AQ62" s="23">
        <v>1</v>
      </c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3" x14ac:dyDescent="0.25">
      <c r="A63" s="6" t="s">
        <v>292</v>
      </c>
      <c r="B63" s="13" t="s">
        <v>470</v>
      </c>
      <c r="C63" s="3" t="s">
        <v>21</v>
      </c>
      <c r="D63" s="3" t="s">
        <v>121</v>
      </c>
      <c r="E63" s="9" t="s">
        <v>122</v>
      </c>
      <c r="F63" s="4" t="s">
        <v>122</v>
      </c>
      <c r="G63" s="4">
        <v>2</v>
      </c>
      <c r="H63" s="4"/>
      <c r="I63" s="4"/>
      <c r="J63" s="20" t="str">
        <f t="shared" si="0"/>
        <v>$110</v>
      </c>
      <c r="K63" s="20">
        <f t="shared" si="1"/>
        <v>220</v>
      </c>
      <c r="L63" s="4">
        <v>1</v>
      </c>
      <c r="M63" s="20" t="str">
        <f t="shared" si="2"/>
        <v>$100</v>
      </c>
      <c r="N63" s="20">
        <f t="shared" si="3"/>
        <v>100</v>
      </c>
      <c r="O63" s="4"/>
      <c r="P63" s="20" t="str">
        <f t="shared" si="4"/>
        <v/>
      </c>
      <c r="Q63" s="20" t="str">
        <f t="shared" si="5"/>
        <v/>
      </c>
      <c r="R63" s="4"/>
      <c r="S63" s="20" t="str">
        <f t="shared" si="6"/>
        <v/>
      </c>
      <c r="T63" s="20" t="str">
        <f t="shared" si="7"/>
        <v/>
      </c>
      <c r="U63" s="4"/>
      <c r="V63" s="20" t="str">
        <f t="shared" si="8"/>
        <v/>
      </c>
      <c r="W63" s="20" t="str">
        <f t="shared" si="9"/>
        <v/>
      </c>
      <c r="X63" s="4"/>
      <c r="Y63" s="20" t="str">
        <f t="shared" si="10"/>
        <v/>
      </c>
      <c r="Z63" s="20" t="str">
        <f t="shared" si="11"/>
        <v/>
      </c>
      <c r="AA63" s="16">
        <v>1</v>
      </c>
      <c r="AB63" s="20" t="str">
        <f t="shared" si="12"/>
        <v>$2,200</v>
      </c>
      <c r="AC63" s="20">
        <f t="shared" si="13"/>
        <v>2200</v>
      </c>
      <c r="AD63" s="16"/>
      <c r="AE63" s="20" t="str">
        <f t="shared" si="14"/>
        <v/>
      </c>
      <c r="AF63" s="20" t="str">
        <f t="shared" si="15"/>
        <v/>
      </c>
      <c r="AG63" s="37"/>
      <c r="AH63" s="20" t="str">
        <f t="shared" si="16"/>
        <v/>
      </c>
      <c r="AI63" s="20" t="str">
        <f t="shared" si="17"/>
        <v/>
      </c>
      <c r="AJ63" s="63"/>
      <c r="AK63" s="20" t="str">
        <f t="shared" si="18"/>
        <v/>
      </c>
      <c r="AL63" s="20" t="str">
        <f t="shared" si="19"/>
        <v/>
      </c>
      <c r="AM63" s="91" t="s">
        <v>514</v>
      </c>
      <c r="AN63" s="20">
        <f>6000-AC63</f>
        <v>3800</v>
      </c>
      <c r="AO63" s="4"/>
      <c r="AP63" s="20">
        <f t="shared" si="23"/>
        <v>6320</v>
      </c>
      <c r="AQ63" s="23">
        <v>1</v>
      </c>
      <c r="AR63" s="56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3" x14ac:dyDescent="0.25">
      <c r="A64" s="6" t="s">
        <v>293</v>
      </c>
      <c r="B64" s="13" t="s">
        <v>471</v>
      </c>
      <c r="C64" s="3" t="s">
        <v>21</v>
      </c>
      <c r="D64" s="3" t="s">
        <v>126</v>
      </c>
      <c r="E64" s="3" t="s">
        <v>127</v>
      </c>
      <c r="F64" s="4" t="s">
        <v>162</v>
      </c>
      <c r="G64" s="4">
        <v>2</v>
      </c>
      <c r="H64" s="4">
        <v>2</v>
      </c>
      <c r="I64" s="4"/>
      <c r="J64" s="20" t="str">
        <f t="shared" si="0"/>
        <v>$110</v>
      </c>
      <c r="K64" s="20">
        <f t="shared" si="1"/>
        <v>440</v>
      </c>
      <c r="L64" s="4"/>
      <c r="M64" s="20" t="str">
        <f t="shared" si="2"/>
        <v/>
      </c>
      <c r="N64" s="20" t="str">
        <f t="shared" si="3"/>
        <v/>
      </c>
      <c r="O64" s="4"/>
      <c r="P64" s="20" t="str">
        <f t="shared" si="4"/>
        <v/>
      </c>
      <c r="Q64" s="20" t="str">
        <f t="shared" si="5"/>
        <v/>
      </c>
      <c r="R64" s="4"/>
      <c r="S64" s="20" t="str">
        <f t="shared" si="6"/>
        <v/>
      </c>
      <c r="T64" s="20" t="str">
        <f t="shared" si="7"/>
        <v/>
      </c>
      <c r="U64" s="4"/>
      <c r="V64" s="20" t="str">
        <f t="shared" si="8"/>
        <v/>
      </c>
      <c r="W64" s="20" t="str">
        <f t="shared" si="9"/>
        <v/>
      </c>
      <c r="X64" s="4"/>
      <c r="Y64" s="20" t="str">
        <f t="shared" si="10"/>
        <v/>
      </c>
      <c r="Z64" s="20" t="str">
        <f t="shared" si="11"/>
        <v/>
      </c>
      <c r="AA64" s="16"/>
      <c r="AB64" s="20" t="str">
        <f t="shared" si="12"/>
        <v/>
      </c>
      <c r="AC64" s="20" t="str">
        <f t="shared" si="13"/>
        <v/>
      </c>
      <c r="AD64" s="16"/>
      <c r="AE64" s="20" t="str">
        <f t="shared" si="14"/>
        <v/>
      </c>
      <c r="AF64" s="20" t="str">
        <f t="shared" si="15"/>
        <v/>
      </c>
      <c r="AG64" s="37"/>
      <c r="AH64" s="20" t="str">
        <f t="shared" si="16"/>
        <v/>
      </c>
      <c r="AI64" s="20" t="str">
        <f t="shared" si="17"/>
        <v/>
      </c>
      <c r="AJ64" s="63"/>
      <c r="AK64" s="20" t="str">
        <f t="shared" si="18"/>
        <v/>
      </c>
      <c r="AL64" s="20" t="str">
        <f t="shared" si="19"/>
        <v/>
      </c>
      <c r="AM64" s="86"/>
      <c r="AN64" s="4"/>
      <c r="AO64" s="8" t="s">
        <v>488</v>
      </c>
      <c r="AP64" s="20">
        <f t="shared" si="23"/>
        <v>440</v>
      </c>
      <c r="AQ64" s="23">
        <v>1</v>
      </c>
      <c r="AR64" s="33"/>
      <c r="AS64" s="33"/>
      <c r="AT64" s="33"/>
      <c r="AU64" s="33"/>
      <c r="AV64" s="33"/>
      <c r="AW64" s="33"/>
      <c r="AX64" s="33"/>
      <c r="AY64" s="33"/>
      <c r="AZ64" s="33"/>
      <c r="BA64" s="33"/>
    </row>
    <row r="65" spans="1:53" x14ac:dyDescent="0.25">
      <c r="A65" s="6" t="s">
        <v>294</v>
      </c>
      <c r="B65" s="13" t="s">
        <v>472</v>
      </c>
      <c r="C65" s="3" t="s">
        <v>8</v>
      </c>
      <c r="D65" s="3" t="s">
        <v>192</v>
      </c>
      <c r="E65" s="3" t="s">
        <v>162</v>
      </c>
      <c r="F65" s="4" t="s">
        <v>162</v>
      </c>
      <c r="G65" s="4">
        <v>2</v>
      </c>
      <c r="H65" s="4"/>
      <c r="I65" s="4"/>
      <c r="J65" s="20" t="str">
        <f t="shared" si="0"/>
        <v>$110</v>
      </c>
      <c r="K65" s="20">
        <f t="shared" si="1"/>
        <v>220</v>
      </c>
      <c r="L65" s="4"/>
      <c r="M65" s="20" t="str">
        <f t="shared" si="2"/>
        <v/>
      </c>
      <c r="N65" s="20" t="str">
        <f t="shared" si="3"/>
        <v/>
      </c>
      <c r="O65" s="4">
        <v>1</v>
      </c>
      <c r="P65" s="20" t="str">
        <f t="shared" si="4"/>
        <v>$100</v>
      </c>
      <c r="Q65" s="20">
        <f t="shared" si="5"/>
        <v>100</v>
      </c>
      <c r="R65" s="4"/>
      <c r="S65" s="20" t="str">
        <f t="shared" si="6"/>
        <v/>
      </c>
      <c r="T65" s="20" t="str">
        <f t="shared" si="7"/>
        <v/>
      </c>
      <c r="U65" s="4"/>
      <c r="V65" s="20" t="str">
        <f t="shared" si="8"/>
        <v/>
      </c>
      <c r="W65" s="20" t="str">
        <f t="shared" si="9"/>
        <v/>
      </c>
      <c r="X65" s="4"/>
      <c r="Y65" s="20" t="str">
        <f t="shared" si="10"/>
        <v/>
      </c>
      <c r="Z65" s="20" t="str">
        <f t="shared" si="11"/>
        <v/>
      </c>
      <c r="AA65" s="16"/>
      <c r="AB65" s="20" t="str">
        <f t="shared" si="12"/>
        <v/>
      </c>
      <c r="AC65" s="20" t="str">
        <f t="shared" si="13"/>
        <v/>
      </c>
      <c r="AD65" s="16"/>
      <c r="AE65" s="20" t="str">
        <f t="shared" si="14"/>
        <v/>
      </c>
      <c r="AF65" s="20" t="str">
        <f t="shared" si="15"/>
        <v/>
      </c>
      <c r="AG65" s="37"/>
      <c r="AH65" s="20" t="str">
        <f t="shared" si="16"/>
        <v/>
      </c>
      <c r="AI65" s="20" t="str">
        <f t="shared" si="17"/>
        <v/>
      </c>
      <c r="AJ65" s="63"/>
      <c r="AK65" s="20" t="str">
        <f t="shared" si="18"/>
        <v/>
      </c>
      <c r="AL65" s="20" t="str">
        <f t="shared" si="19"/>
        <v/>
      </c>
      <c r="AM65" s="86"/>
      <c r="AN65" s="4"/>
      <c r="AO65" s="4"/>
      <c r="AP65" s="20">
        <f t="shared" si="23"/>
        <v>320</v>
      </c>
      <c r="AQ65" s="23">
        <v>1</v>
      </c>
      <c r="AR65" s="33"/>
      <c r="AS65" s="33"/>
      <c r="AT65" s="33"/>
      <c r="AU65" s="33"/>
      <c r="AV65" s="33"/>
      <c r="AW65" s="33"/>
      <c r="AX65" s="33"/>
      <c r="AY65" s="33"/>
      <c r="AZ65" s="33"/>
      <c r="BA65" s="33"/>
    </row>
    <row r="66" spans="1:53" x14ac:dyDescent="0.25">
      <c r="A66" s="6" t="s">
        <v>295</v>
      </c>
      <c r="B66" s="13" t="s">
        <v>473</v>
      </c>
      <c r="C66" s="3" t="s">
        <v>8</v>
      </c>
      <c r="D66" s="3" t="s">
        <v>193</v>
      </c>
      <c r="E66" s="3" t="s">
        <v>162</v>
      </c>
      <c r="F66" s="4" t="s">
        <v>162</v>
      </c>
      <c r="G66" s="4">
        <v>2</v>
      </c>
      <c r="H66" s="4"/>
      <c r="I66" s="4"/>
      <c r="J66" s="20" t="str">
        <f t="shared" si="0"/>
        <v>$110</v>
      </c>
      <c r="K66" s="20">
        <f t="shared" si="1"/>
        <v>220</v>
      </c>
      <c r="L66" s="4"/>
      <c r="M66" s="20" t="str">
        <f t="shared" si="2"/>
        <v/>
      </c>
      <c r="N66" s="20" t="str">
        <f t="shared" si="3"/>
        <v/>
      </c>
      <c r="O66" s="4"/>
      <c r="P66" s="20" t="str">
        <f t="shared" si="4"/>
        <v/>
      </c>
      <c r="Q66" s="20" t="str">
        <f t="shared" si="5"/>
        <v/>
      </c>
      <c r="R66" s="4"/>
      <c r="S66" s="20" t="str">
        <f t="shared" si="6"/>
        <v/>
      </c>
      <c r="T66" s="20" t="str">
        <f t="shared" si="7"/>
        <v/>
      </c>
      <c r="U66" s="4"/>
      <c r="V66" s="20" t="str">
        <f t="shared" si="8"/>
        <v/>
      </c>
      <c r="W66" s="20" t="str">
        <f t="shared" si="9"/>
        <v/>
      </c>
      <c r="X66" s="4"/>
      <c r="Y66" s="20" t="str">
        <f t="shared" si="10"/>
        <v/>
      </c>
      <c r="Z66" s="20" t="str">
        <f t="shared" si="11"/>
        <v/>
      </c>
      <c r="AA66" s="16"/>
      <c r="AB66" s="20" t="str">
        <f t="shared" si="12"/>
        <v/>
      </c>
      <c r="AC66" s="20" t="str">
        <f t="shared" si="13"/>
        <v/>
      </c>
      <c r="AD66" s="16"/>
      <c r="AE66" s="20" t="str">
        <f t="shared" si="14"/>
        <v/>
      </c>
      <c r="AF66" s="20" t="str">
        <f t="shared" si="15"/>
        <v/>
      </c>
      <c r="AG66" s="37"/>
      <c r="AH66" s="20" t="str">
        <f t="shared" si="16"/>
        <v/>
      </c>
      <c r="AI66" s="20" t="str">
        <f t="shared" si="17"/>
        <v/>
      </c>
      <c r="AJ66" s="63"/>
      <c r="AK66" s="20" t="str">
        <f t="shared" si="18"/>
        <v/>
      </c>
      <c r="AL66" s="20" t="str">
        <f t="shared" si="19"/>
        <v/>
      </c>
      <c r="AM66" s="86"/>
      <c r="AN66" s="4"/>
      <c r="AO66" s="4"/>
      <c r="AP66" s="20">
        <f t="shared" si="23"/>
        <v>220</v>
      </c>
      <c r="AQ66" s="23">
        <v>1</v>
      </c>
      <c r="AR66" s="33"/>
      <c r="AS66" s="33"/>
      <c r="AT66" s="33"/>
      <c r="AU66" s="33"/>
      <c r="AV66" s="33"/>
      <c r="AW66" s="33"/>
      <c r="AX66" s="33"/>
      <c r="AY66" s="33"/>
      <c r="AZ66" s="33"/>
      <c r="BA66" s="33"/>
    </row>
    <row r="67" spans="1:53" x14ac:dyDescent="0.25">
      <c r="A67" s="6" t="s">
        <v>296</v>
      </c>
      <c r="B67" s="13" t="s">
        <v>474</v>
      </c>
      <c r="C67" s="3" t="s">
        <v>60</v>
      </c>
      <c r="D67" s="3" t="s">
        <v>64</v>
      </c>
      <c r="E67" s="3" t="s">
        <v>162</v>
      </c>
      <c r="F67" s="4" t="s">
        <v>162</v>
      </c>
      <c r="G67" s="4"/>
      <c r="H67" s="4"/>
      <c r="I67" s="4">
        <v>1</v>
      </c>
      <c r="J67" s="20" t="str">
        <f t="shared" ref="J67:J78" si="24">IF(SUM(G67:I67)&gt;0,"$110","")</f>
        <v>$110</v>
      </c>
      <c r="K67" s="20">
        <f t="shared" ref="K67:K78" si="25">IF(J67="","",SUM(G67:I67)*J67)</f>
        <v>110</v>
      </c>
      <c r="L67" s="4"/>
      <c r="M67" s="20" t="str">
        <f t="shared" ref="M67:M78" si="26">IF(L67&gt;0,"$100","")</f>
        <v/>
      </c>
      <c r="N67" s="20" t="str">
        <f t="shared" ref="N67:N75" si="27">IF(M67="","",SUM(L67)*M67)</f>
        <v/>
      </c>
      <c r="O67" s="4"/>
      <c r="P67" s="20" t="str">
        <f t="shared" ref="P67:P77" si="28">IF(O67&gt;0,"$100","")</f>
        <v/>
      </c>
      <c r="Q67" s="20" t="str">
        <f t="shared" ref="Q67:Q78" si="29">IF(P67="","",SUM(O67)*P67)</f>
        <v/>
      </c>
      <c r="R67" s="4"/>
      <c r="S67" s="20" t="str">
        <f t="shared" ref="S67:S78" si="30">IF(R67&gt;0,"$110","")</f>
        <v/>
      </c>
      <c r="T67" s="20" t="str">
        <f t="shared" ref="T67:T78" si="31">IF(S67="","",SUM(R67)*S67)</f>
        <v/>
      </c>
      <c r="U67" s="4"/>
      <c r="V67" s="20" t="str">
        <f t="shared" ref="V67:V78" si="32">IF(U67&gt;0,"$2","")</f>
        <v/>
      </c>
      <c r="W67" s="20" t="str">
        <f t="shared" ref="W67:W78" si="33">IF(V67="","",SUM(U67)*V67)</f>
        <v/>
      </c>
      <c r="X67" s="4"/>
      <c r="Y67" s="20" t="str">
        <f t="shared" ref="Y67:Y78" si="34">IF(X67&gt;0,"$2","")</f>
        <v/>
      </c>
      <c r="Z67" s="20" t="str">
        <f t="shared" ref="Z67:Z78" si="35">IF(Y67="","",SUM(X67)*Y67)</f>
        <v/>
      </c>
      <c r="AA67" s="16">
        <v>2</v>
      </c>
      <c r="AB67" s="20" t="str">
        <f t="shared" ref="AB67:AB78" si="36">IF(AA67&gt;0,"$2,200","")</f>
        <v>$2,200</v>
      </c>
      <c r="AC67" s="20">
        <f t="shared" ref="AC67:AC78" si="37">IF(AB67="","",SUM(AA67)*AB67)</f>
        <v>4400</v>
      </c>
      <c r="AD67" s="16"/>
      <c r="AE67" s="20" t="str">
        <f t="shared" ref="AE67:AE78" si="38">IF(AD67&gt;0,"$200","")</f>
        <v/>
      </c>
      <c r="AF67" s="20" t="str">
        <f t="shared" ref="AF67:AF78" si="39">IF(AE67="","",SUM(AD67)*AE67)</f>
        <v/>
      </c>
      <c r="AG67" s="37"/>
      <c r="AH67" s="20" t="str">
        <f t="shared" ref="AH67:AH78" si="40">IF(AG67&gt;0,"$1000","")</f>
        <v/>
      </c>
      <c r="AI67" s="20" t="str">
        <f t="shared" ref="AI67:AI78" si="41">IF(AH67="","",SUM(AG67)*AH67)</f>
        <v/>
      </c>
      <c r="AJ67" s="63"/>
      <c r="AK67" s="20" t="str">
        <f t="shared" ref="AK67:AK78" si="42">IF(AJ67&gt;0,"$200","")</f>
        <v/>
      </c>
      <c r="AL67" s="20" t="str">
        <f t="shared" ref="AL67:AL78" si="43">IF(AK67="","",SUM(AJ67)*AK67)</f>
        <v/>
      </c>
      <c r="AM67" s="86"/>
      <c r="AN67" s="20"/>
      <c r="AO67" s="4"/>
      <c r="AP67" s="20">
        <f t="shared" si="23"/>
        <v>4510</v>
      </c>
      <c r="AQ67" s="23">
        <v>1</v>
      </c>
      <c r="AR67" s="33"/>
      <c r="AS67" s="33"/>
      <c r="AT67" s="33"/>
      <c r="AU67" s="33"/>
      <c r="AV67" s="33"/>
      <c r="AW67" s="33"/>
      <c r="AX67" s="33"/>
      <c r="AY67" s="33"/>
      <c r="AZ67" s="33"/>
      <c r="BA67" s="33"/>
    </row>
    <row r="68" spans="1:53" x14ac:dyDescent="0.25">
      <c r="A68" s="6" t="s">
        <v>297</v>
      </c>
      <c r="B68" s="13" t="s">
        <v>475</v>
      </c>
      <c r="C68" s="3" t="s">
        <v>186</v>
      </c>
      <c r="D68" s="3" t="s">
        <v>187</v>
      </c>
      <c r="E68" s="3" t="s">
        <v>54</v>
      </c>
      <c r="F68" s="4" t="s">
        <v>162</v>
      </c>
      <c r="G68" s="4"/>
      <c r="H68" s="4"/>
      <c r="I68" s="4"/>
      <c r="J68" s="20" t="str">
        <f t="shared" si="24"/>
        <v/>
      </c>
      <c r="K68" s="20" t="str">
        <f t="shared" si="25"/>
        <v/>
      </c>
      <c r="L68" s="4"/>
      <c r="M68" s="20" t="str">
        <f t="shared" si="26"/>
        <v/>
      </c>
      <c r="N68" s="20" t="str">
        <f t="shared" si="27"/>
        <v/>
      </c>
      <c r="O68" s="4"/>
      <c r="P68" s="20" t="str">
        <f t="shared" si="28"/>
        <v/>
      </c>
      <c r="Q68" s="20" t="str">
        <f t="shared" si="29"/>
        <v/>
      </c>
      <c r="R68" s="4"/>
      <c r="S68" s="20" t="str">
        <f t="shared" si="30"/>
        <v/>
      </c>
      <c r="T68" s="20" t="str">
        <f t="shared" si="31"/>
        <v/>
      </c>
      <c r="U68" s="4"/>
      <c r="V68" s="20" t="str">
        <f t="shared" si="32"/>
        <v/>
      </c>
      <c r="W68" s="20" t="str">
        <f t="shared" si="33"/>
        <v/>
      </c>
      <c r="X68" s="4"/>
      <c r="Y68" s="20" t="str">
        <f t="shared" si="34"/>
        <v/>
      </c>
      <c r="Z68" s="20" t="str">
        <f t="shared" si="35"/>
        <v/>
      </c>
      <c r="AA68" s="16"/>
      <c r="AB68" s="20" t="str">
        <f t="shared" si="36"/>
        <v/>
      </c>
      <c r="AC68" s="20" t="str">
        <f t="shared" si="37"/>
        <v/>
      </c>
      <c r="AD68" s="16">
        <v>2</v>
      </c>
      <c r="AE68" s="20" t="str">
        <f t="shared" si="38"/>
        <v>$200</v>
      </c>
      <c r="AF68" s="20">
        <f t="shared" si="39"/>
        <v>400</v>
      </c>
      <c r="AG68" s="37"/>
      <c r="AH68" s="20" t="str">
        <f t="shared" si="40"/>
        <v/>
      </c>
      <c r="AI68" s="20" t="str">
        <f t="shared" si="41"/>
        <v/>
      </c>
      <c r="AJ68" s="63"/>
      <c r="AK68" s="20" t="str">
        <f t="shared" si="42"/>
        <v/>
      </c>
      <c r="AL68" s="20" t="str">
        <f t="shared" si="43"/>
        <v/>
      </c>
      <c r="AM68" s="86"/>
      <c r="AN68" s="4"/>
      <c r="AO68" s="4"/>
      <c r="AP68" s="20">
        <f t="shared" si="23"/>
        <v>400</v>
      </c>
      <c r="AQ68" s="23">
        <v>1</v>
      </c>
      <c r="AR68" s="33"/>
      <c r="AS68" s="33"/>
      <c r="AT68" s="33"/>
      <c r="AU68" s="33"/>
      <c r="AV68" s="33"/>
      <c r="AW68" s="33"/>
      <c r="AX68" s="33"/>
      <c r="AY68" s="33"/>
      <c r="AZ68" s="33"/>
      <c r="BA68" s="33"/>
    </row>
    <row r="69" spans="1:53" x14ac:dyDescent="0.25">
      <c r="A69" s="6" t="s">
        <v>298</v>
      </c>
      <c r="B69" s="13" t="s">
        <v>476</v>
      </c>
      <c r="C69" s="3" t="s">
        <v>186</v>
      </c>
      <c r="D69" s="3" t="s">
        <v>187</v>
      </c>
      <c r="E69" s="3" t="s">
        <v>188</v>
      </c>
      <c r="F69" s="4" t="s">
        <v>162</v>
      </c>
      <c r="G69" s="4">
        <v>2</v>
      </c>
      <c r="H69" s="4">
        <v>1</v>
      </c>
      <c r="I69" s="4"/>
      <c r="J69" s="20" t="str">
        <f t="shared" si="24"/>
        <v>$110</v>
      </c>
      <c r="K69" s="20">
        <f t="shared" si="25"/>
        <v>330</v>
      </c>
      <c r="L69" s="4"/>
      <c r="M69" s="20" t="str">
        <f t="shared" si="26"/>
        <v/>
      </c>
      <c r="N69" s="20" t="str">
        <f t="shared" si="27"/>
        <v/>
      </c>
      <c r="O69" s="4"/>
      <c r="P69" s="20" t="str">
        <f t="shared" si="28"/>
        <v/>
      </c>
      <c r="Q69" s="20" t="str">
        <f t="shared" si="29"/>
        <v/>
      </c>
      <c r="R69" s="4"/>
      <c r="S69" s="20" t="str">
        <f t="shared" si="30"/>
        <v/>
      </c>
      <c r="T69" s="20" t="str">
        <f t="shared" si="31"/>
        <v/>
      </c>
      <c r="U69" s="4"/>
      <c r="V69" s="20" t="str">
        <f t="shared" si="32"/>
        <v/>
      </c>
      <c r="W69" s="20" t="str">
        <f t="shared" si="33"/>
        <v/>
      </c>
      <c r="X69" s="4"/>
      <c r="Y69" s="20" t="str">
        <f t="shared" si="34"/>
        <v/>
      </c>
      <c r="Z69" s="20" t="str">
        <f t="shared" si="35"/>
        <v/>
      </c>
      <c r="AA69" s="16">
        <v>2</v>
      </c>
      <c r="AB69" s="20" t="str">
        <f t="shared" si="36"/>
        <v>$2,200</v>
      </c>
      <c r="AC69" s="20">
        <f t="shared" si="37"/>
        <v>4400</v>
      </c>
      <c r="AD69" s="16"/>
      <c r="AE69" s="20" t="str">
        <f t="shared" si="38"/>
        <v/>
      </c>
      <c r="AF69" s="20" t="str">
        <f t="shared" si="39"/>
        <v/>
      </c>
      <c r="AG69" s="37"/>
      <c r="AH69" s="20" t="str">
        <f t="shared" si="40"/>
        <v/>
      </c>
      <c r="AI69" s="20" t="str">
        <f t="shared" si="41"/>
        <v/>
      </c>
      <c r="AJ69" s="63"/>
      <c r="AK69" s="20" t="str">
        <f t="shared" si="42"/>
        <v/>
      </c>
      <c r="AL69" s="20" t="str">
        <f t="shared" si="43"/>
        <v/>
      </c>
      <c r="AM69" s="86"/>
      <c r="AN69" s="4"/>
      <c r="AO69" s="15" t="s">
        <v>488</v>
      </c>
      <c r="AP69" s="20">
        <f t="shared" si="23"/>
        <v>4730</v>
      </c>
      <c r="AQ69" s="23">
        <v>1</v>
      </c>
      <c r="AR69" s="33"/>
      <c r="AS69" s="33"/>
      <c r="AT69" s="33"/>
      <c r="AU69" s="33"/>
      <c r="AV69" s="33"/>
      <c r="AW69" s="33"/>
      <c r="AX69" s="33"/>
      <c r="AY69" s="33"/>
      <c r="AZ69" s="33"/>
      <c r="BA69" s="33"/>
    </row>
    <row r="70" spans="1:53" x14ac:dyDescent="0.25">
      <c r="A70" s="6" t="s">
        <v>299</v>
      </c>
      <c r="B70" s="107" t="s">
        <v>477</v>
      </c>
      <c r="C70" s="3" t="s">
        <v>189</v>
      </c>
      <c r="D70" s="3" t="s">
        <v>190</v>
      </c>
      <c r="E70" s="3" t="s">
        <v>11</v>
      </c>
      <c r="F70" s="4" t="s">
        <v>162</v>
      </c>
      <c r="G70" s="4"/>
      <c r="H70" s="4"/>
      <c r="I70" s="4"/>
      <c r="J70" s="20" t="str">
        <f t="shared" si="24"/>
        <v/>
      </c>
      <c r="K70" s="20" t="str">
        <f t="shared" si="25"/>
        <v/>
      </c>
      <c r="L70" s="4"/>
      <c r="M70" s="20" t="str">
        <f t="shared" si="26"/>
        <v/>
      </c>
      <c r="N70" s="20" t="str">
        <f t="shared" si="27"/>
        <v/>
      </c>
      <c r="O70" s="4"/>
      <c r="P70" s="20" t="str">
        <f t="shared" si="28"/>
        <v/>
      </c>
      <c r="Q70" s="20" t="str">
        <f t="shared" si="29"/>
        <v/>
      </c>
      <c r="R70" s="4"/>
      <c r="S70" s="20" t="str">
        <f t="shared" si="30"/>
        <v/>
      </c>
      <c r="T70" s="20" t="str">
        <f t="shared" si="31"/>
        <v/>
      </c>
      <c r="U70" s="4"/>
      <c r="V70" s="20" t="str">
        <f t="shared" si="32"/>
        <v/>
      </c>
      <c r="W70" s="20" t="str">
        <f t="shared" si="33"/>
        <v/>
      </c>
      <c r="X70" s="4"/>
      <c r="Y70" s="20" t="str">
        <f t="shared" si="34"/>
        <v/>
      </c>
      <c r="Z70" s="20" t="str">
        <f t="shared" si="35"/>
        <v/>
      </c>
      <c r="AA70" s="16"/>
      <c r="AB70" s="20" t="str">
        <f t="shared" si="36"/>
        <v/>
      </c>
      <c r="AC70" s="20" t="str">
        <f t="shared" si="37"/>
        <v/>
      </c>
      <c r="AD70" s="16"/>
      <c r="AE70" s="20" t="str">
        <f t="shared" si="38"/>
        <v/>
      </c>
      <c r="AF70" s="20" t="str">
        <f t="shared" si="39"/>
        <v/>
      </c>
      <c r="AG70" s="37"/>
      <c r="AH70" s="20" t="str">
        <f t="shared" si="40"/>
        <v/>
      </c>
      <c r="AI70" s="20" t="str">
        <f t="shared" si="41"/>
        <v/>
      </c>
      <c r="AJ70" s="63"/>
      <c r="AK70" s="20" t="str">
        <f t="shared" si="42"/>
        <v/>
      </c>
      <c r="AL70" s="20" t="str">
        <f t="shared" si="43"/>
        <v/>
      </c>
      <c r="AM70" s="86"/>
      <c r="AN70" s="4"/>
      <c r="AO70" s="4"/>
      <c r="AP70" s="20">
        <f t="shared" si="23"/>
        <v>0</v>
      </c>
      <c r="AQ70" s="23">
        <v>1</v>
      </c>
      <c r="AR70" s="33"/>
      <c r="AS70" s="33"/>
      <c r="AT70" s="33"/>
      <c r="AU70" s="33"/>
      <c r="AV70" s="33"/>
      <c r="AW70" s="33"/>
      <c r="AX70" s="33"/>
      <c r="AY70" s="33"/>
      <c r="AZ70" s="33"/>
      <c r="BA70" s="33"/>
    </row>
    <row r="71" spans="1:53" x14ac:dyDescent="0.25">
      <c r="A71" s="6" t="s">
        <v>300</v>
      </c>
      <c r="B71" s="108"/>
      <c r="C71" s="3" t="s">
        <v>189</v>
      </c>
      <c r="D71" s="3" t="s">
        <v>190</v>
      </c>
      <c r="E71" s="3" t="s">
        <v>11</v>
      </c>
      <c r="F71" s="4" t="s">
        <v>162</v>
      </c>
      <c r="G71" s="4"/>
      <c r="H71" s="4"/>
      <c r="I71" s="4"/>
      <c r="J71" s="20" t="str">
        <f t="shared" si="24"/>
        <v/>
      </c>
      <c r="K71" s="20" t="str">
        <f t="shared" si="25"/>
        <v/>
      </c>
      <c r="L71" s="4"/>
      <c r="M71" s="20" t="str">
        <f t="shared" si="26"/>
        <v/>
      </c>
      <c r="N71" s="20" t="str">
        <f t="shared" si="27"/>
        <v/>
      </c>
      <c r="O71" s="4"/>
      <c r="P71" s="20" t="str">
        <f t="shared" si="28"/>
        <v/>
      </c>
      <c r="Q71" s="20" t="str">
        <f t="shared" si="29"/>
        <v/>
      </c>
      <c r="R71" s="4"/>
      <c r="S71" s="20" t="str">
        <f t="shared" si="30"/>
        <v/>
      </c>
      <c r="T71" s="20" t="str">
        <f t="shared" si="31"/>
        <v/>
      </c>
      <c r="U71" s="4"/>
      <c r="V71" s="20" t="str">
        <f t="shared" si="32"/>
        <v/>
      </c>
      <c r="W71" s="20" t="str">
        <f t="shared" si="33"/>
        <v/>
      </c>
      <c r="X71" s="4"/>
      <c r="Y71" s="20" t="str">
        <f t="shared" si="34"/>
        <v/>
      </c>
      <c r="Z71" s="20" t="str">
        <f t="shared" si="35"/>
        <v/>
      </c>
      <c r="AA71" s="16"/>
      <c r="AB71" s="20" t="str">
        <f t="shared" si="36"/>
        <v/>
      </c>
      <c r="AC71" s="20" t="str">
        <f t="shared" si="37"/>
        <v/>
      </c>
      <c r="AD71" s="16"/>
      <c r="AE71" s="20" t="str">
        <f t="shared" si="38"/>
        <v/>
      </c>
      <c r="AF71" s="20" t="str">
        <f t="shared" si="39"/>
        <v/>
      </c>
      <c r="AG71" s="37"/>
      <c r="AH71" s="20" t="str">
        <f t="shared" si="40"/>
        <v/>
      </c>
      <c r="AI71" s="20" t="str">
        <f t="shared" si="41"/>
        <v/>
      </c>
      <c r="AJ71" s="63"/>
      <c r="AK71" s="20" t="str">
        <f t="shared" si="42"/>
        <v/>
      </c>
      <c r="AL71" s="20" t="str">
        <f t="shared" si="43"/>
        <v/>
      </c>
      <c r="AM71" s="63"/>
      <c r="AN71" s="4"/>
      <c r="AO71" s="4"/>
      <c r="AP71" s="20">
        <f t="shared" si="23"/>
        <v>0</v>
      </c>
      <c r="AQ71" s="23">
        <v>1</v>
      </c>
      <c r="AR71" s="33"/>
      <c r="AS71" s="33"/>
      <c r="AT71" s="33"/>
      <c r="AU71" s="33"/>
      <c r="AV71" s="33"/>
      <c r="AW71" s="33"/>
      <c r="AX71" s="33"/>
      <c r="AY71" s="33"/>
      <c r="AZ71" s="33"/>
      <c r="BA71" s="33"/>
    </row>
    <row r="72" spans="1:53" x14ac:dyDescent="0.25">
      <c r="A72" s="6" t="s">
        <v>301</v>
      </c>
      <c r="B72" s="13" t="s">
        <v>478</v>
      </c>
      <c r="C72" s="3" t="s">
        <v>194</v>
      </c>
      <c r="D72" s="3" t="s">
        <v>195</v>
      </c>
      <c r="E72" s="3" t="s">
        <v>37</v>
      </c>
      <c r="F72" s="4" t="s">
        <v>162</v>
      </c>
      <c r="G72" s="4"/>
      <c r="H72" s="4"/>
      <c r="I72" s="4">
        <v>1</v>
      </c>
      <c r="J72" s="20" t="str">
        <f t="shared" si="24"/>
        <v>$110</v>
      </c>
      <c r="K72" s="20">
        <f t="shared" si="25"/>
        <v>110</v>
      </c>
      <c r="L72" s="4"/>
      <c r="M72" s="20" t="str">
        <f t="shared" si="26"/>
        <v/>
      </c>
      <c r="N72" s="20" t="str">
        <f t="shared" si="27"/>
        <v/>
      </c>
      <c r="O72" s="4"/>
      <c r="P72" s="20" t="str">
        <f t="shared" si="28"/>
        <v/>
      </c>
      <c r="Q72" s="20" t="str">
        <f t="shared" si="29"/>
        <v/>
      </c>
      <c r="R72" s="4"/>
      <c r="S72" s="20" t="str">
        <f t="shared" si="30"/>
        <v/>
      </c>
      <c r="T72" s="20" t="str">
        <f t="shared" si="31"/>
        <v/>
      </c>
      <c r="U72" s="4"/>
      <c r="V72" s="20" t="str">
        <f t="shared" si="32"/>
        <v/>
      </c>
      <c r="W72" s="20" t="str">
        <f t="shared" si="33"/>
        <v/>
      </c>
      <c r="X72" s="4"/>
      <c r="Y72" s="20" t="str">
        <f t="shared" si="34"/>
        <v/>
      </c>
      <c r="Z72" s="20" t="str">
        <f t="shared" si="35"/>
        <v/>
      </c>
      <c r="AA72" s="16">
        <v>2</v>
      </c>
      <c r="AB72" s="20" t="str">
        <f t="shared" si="36"/>
        <v>$2,200</v>
      </c>
      <c r="AC72" s="20">
        <f t="shared" si="37"/>
        <v>4400</v>
      </c>
      <c r="AD72" s="16"/>
      <c r="AE72" s="20" t="str">
        <f t="shared" si="38"/>
        <v/>
      </c>
      <c r="AF72" s="20" t="str">
        <f t="shared" si="39"/>
        <v/>
      </c>
      <c r="AG72" s="37"/>
      <c r="AH72" s="20" t="str">
        <f t="shared" si="40"/>
        <v/>
      </c>
      <c r="AI72" s="20" t="str">
        <f t="shared" si="41"/>
        <v/>
      </c>
      <c r="AJ72" s="63"/>
      <c r="AK72" s="20" t="str">
        <f t="shared" si="42"/>
        <v/>
      </c>
      <c r="AL72" s="20" t="str">
        <f t="shared" si="43"/>
        <v/>
      </c>
      <c r="AM72" s="63"/>
      <c r="AN72" s="4"/>
      <c r="AO72" s="4"/>
      <c r="AP72" s="20">
        <f t="shared" si="23"/>
        <v>4510</v>
      </c>
      <c r="AQ72" s="23">
        <v>1</v>
      </c>
      <c r="AR72" s="33"/>
      <c r="AS72" s="33"/>
      <c r="AT72" s="33"/>
      <c r="AU72" s="33"/>
      <c r="AV72" s="33"/>
      <c r="AW72" s="33"/>
      <c r="AX72" s="33"/>
      <c r="AY72" s="33"/>
      <c r="AZ72" s="33"/>
      <c r="BA72" s="33"/>
    </row>
    <row r="73" spans="1:53" ht="30" x14ac:dyDescent="0.25">
      <c r="A73" s="6" t="s">
        <v>302</v>
      </c>
      <c r="B73" s="13" t="s">
        <v>479</v>
      </c>
      <c r="C73" s="3" t="s">
        <v>116</v>
      </c>
      <c r="D73" s="3" t="s">
        <v>137</v>
      </c>
      <c r="E73" s="5" t="s">
        <v>508</v>
      </c>
      <c r="F73" s="4" t="s">
        <v>162</v>
      </c>
      <c r="G73" s="4">
        <v>2</v>
      </c>
      <c r="H73" s="4"/>
      <c r="I73" s="4"/>
      <c r="J73" s="20" t="str">
        <f t="shared" si="24"/>
        <v>$110</v>
      </c>
      <c r="K73" s="20">
        <f t="shared" si="25"/>
        <v>220</v>
      </c>
      <c r="L73" s="4"/>
      <c r="M73" s="20" t="str">
        <f t="shared" si="26"/>
        <v/>
      </c>
      <c r="N73" s="20" t="str">
        <f t="shared" si="27"/>
        <v/>
      </c>
      <c r="O73" s="4"/>
      <c r="P73" s="20" t="str">
        <f t="shared" si="28"/>
        <v/>
      </c>
      <c r="Q73" s="20" t="str">
        <f t="shared" si="29"/>
        <v/>
      </c>
      <c r="R73" s="4"/>
      <c r="S73" s="20" t="str">
        <f t="shared" si="30"/>
        <v/>
      </c>
      <c r="T73" s="20" t="str">
        <f t="shared" si="31"/>
        <v/>
      </c>
      <c r="U73" s="4"/>
      <c r="V73" s="20" t="str">
        <f t="shared" si="32"/>
        <v/>
      </c>
      <c r="W73" s="20" t="str">
        <f t="shared" si="33"/>
        <v/>
      </c>
      <c r="X73" s="4"/>
      <c r="Y73" s="20" t="str">
        <f t="shared" si="34"/>
        <v/>
      </c>
      <c r="Z73" s="20" t="str">
        <f t="shared" si="35"/>
        <v/>
      </c>
      <c r="AA73" s="16">
        <v>3</v>
      </c>
      <c r="AB73" s="20" t="str">
        <f t="shared" si="36"/>
        <v>$2,200</v>
      </c>
      <c r="AC73" s="20">
        <f t="shared" si="37"/>
        <v>6600</v>
      </c>
      <c r="AD73" s="16"/>
      <c r="AE73" s="20" t="str">
        <f t="shared" si="38"/>
        <v/>
      </c>
      <c r="AF73" s="20" t="str">
        <f t="shared" si="39"/>
        <v/>
      </c>
      <c r="AG73" s="37"/>
      <c r="AH73" s="20" t="str">
        <f t="shared" si="40"/>
        <v/>
      </c>
      <c r="AI73" s="20" t="str">
        <f t="shared" si="41"/>
        <v/>
      </c>
      <c r="AJ73" s="63"/>
      <c r="AK73" s="20" t="str">
        <f t="shared" si="42"/>
        <v/>
      </c>
      <c r="AL73" s="20" t="str">
        <f t="shared" si="43"/>
        <v/>
      </c>
      <c r="AM73" s="89" t="s">
        <v>515</v>
      </c>
      <c r="AN73" s="79">
        <f>8000-AB73*2</f>
        <v>3600</v>
      </c>
      <c r="AO73" s="4"/>
      <c r="AP73" s="20">
        <f t="shared" si="23"/>
        <v>10420</v>
      </c>
      <c r="AQ73" s="23">
        <v>1</v>
      </c>
      <c r="AR73" s="56"/>
      <c r="AS73" s="33"/>
      <c r="AT73" s="33"/>
      <c r="AU73" s="33"/>
      <c r="AV73" s="33"/>
      <c r="AW73" s="33"/>
      <c r="AX73" s="33"/>
      <c r="AY73" s="33"/>
      <c r="AZ73" s="33"/>
      <c r="BA73" s="33"/>
    </row>
    <row r="74" spans="1:53" x14ac:dyDescent="0.25">
      <c r="A74" s="6" t="s">
        <v>303</v>
      </c>
      <c r="B74" s="107" t="s">
        <v>480</v>
      </c>
      <c r="C74" s="3" t="s">
        <v>216</v>
      </c>
      <c r="D74" s="3" t="s">
        <v>217</v>
      </c>
      <c r="E74" s="3" t="s">
        <v>218</v>
      </c>
      <c r="F74" s="4" t="s">
        <v>162</v>
      </c>
      <c r="G74" s="4">
        <v>2</v>
      </c>
      <c r="H74" s="4">
        <v>2</v>
      </c>
      <c r="I74" s="4"/>
      <c r="J74" s="20" t="str">
        <f t="shared" si="24"/>
        <v>$110</v>
      </c>
      <c r="K74" s="20">
        <f t="shared" si="25"/>
        <v>440</v>
      </c>
      <c r="L74" s="4"/>
      <c r="M74" s="20" t="str">
        <f t="shared" si="26"/>
        <v/>
      </c>
      <c r="N74" s="20" t="str">
        <f t="shared" si="27"/>
        <v/>
      </c>
      <c r="O74" s="4"/>
      <c r="P74" s="20" t="str">
        <f t="shared" si="28"/>
        <v/>
      </c>
      <c r="Q74" s="20" t="str">
        <f t="shared" si="29"/>
        <v/>
      </c>
      <c r="R74" s="4"/>
      <c r="S74" s="20" t="str">
        <f t="shared" si="30"/>
        <v/>
      </c>
      <c r="T74" s="20" t="str">
        <f t="shared" si="31"/>
        <v/>
      </c>
      <c r="U74" s="4"/>
      <c r="V74" s="20" t="str">
        <f t="shared" si="32"/>
        <v/>
      </c>
      <c r="W74" s="20" t="str">
        <f t="shared" si="33"/>
        <v/>
      </c>
      <c r="X74" s="4"/>
      <c r="Y74" s="20" t="str">
        <f t="shared" si="34"/>
        <v/>
      </c>
      <c r="Z74" s="20" t="str">
        <f t="shared" si="35"/>
        <v/>
      </c>
      <c r="AA74" s="16"/>
      <c r="AB74" s="20" t="str">
        <f t="shared" si="36"/>
        <v/>
      </c>
      <c r="AC74" s="20" t="str">
        <f t="shared" si="37"/>
        <v/>
      </c>
      <c r="AD74" s="16">
        <v>2</v>
      </c>
      <c r="AE74" s="20" t="str">
        <f t="shared" si="38"/>
        <v>$200</v>
      </c>
      <c r="AF74" s="20">
        <f t="shared" si="39"/>
        <v>400</v>
      </c>
      <c r="AG74" s="37"/>
      <c r="AH74" s="20" t="str">
        <f t="shared" si="40"/>
        <v/>
      </c>
      <c r="AI74" s="20" t="str">
        <f t="shared" si="41"/>
        <v/>
      </c>
      <c r="AJ74" s="63"/>
      <c r="AK74" s="20" t="str">
        <f t="shared" si="42"/>
        <v/>
      </c>
      <c r="AL74" s="20" t="str">
        <f t="shared" si="43"/>
        <v/>
      </c>
      <c r="AM74" s="86"/>
      <c r="AN74" s="4"/>
      <c r="AO74" s="4"/>
      <c r="AP74" s="20">
        <f t="shared" si="23"/>
        <v>840</v>
      </c>
      <c r="AQ74" s="23">
        <v>1</v>
      </c>
      <c r="AR74" s="33"/>
      <c r="AS74" s="33"/>
      <c r="AT74" s="33"/>
      <c r="AU74" s="33"/>
      <c r="AV74" s="33"/>
      <c r="AW74" s="33"/>
      <c r="AX74" s="33"/>
      <c r="AY74" s="33"/>
      <c r="AZ74" s="33"/>
      <c r="BA74" s="33"/>
    </row>
    <row r="75" spans="1:53" x14ac:dyDescent="0.25">
      <c r="A75" s="6" t="s">
        <v>304</v>
      </c>
      <c r="B75" s="108"/>
      <c r="C75" s="3" t="s">
        <v>216</v>
      </c>
      <c r="D75" s="3" t="s">
        <v>219</v>
      </c>
      <c r="E75" s="3" t="s">
        <v>220</v>
      </c>
      <c r="F75" s="4" t="s">
        <v>162</v>
      </c>
      <c r="G75" s="4"/>
      <c r="H75" s="4"/>
      <c r="I75" s="4"/>
      <c r="J75" s="20" t="str">
        <f t="shared" si="24"/>
        <v/>
      </c>
      <c r="K75" s="20" t="str">
        <f t="shared" si="25"/>
        <v/>
      </c>
      <c r="L75" s="4"/>
      <c r="M75" s="20" t="str">
        <f t="shared" si="26"/>
        <v/>
      </c>
      <c r="N75" s="20" t="str">
        <f t="shared" si="27"/>
        <v/>
      </c>
      <c r="O75" s="4"/>
      <c r="P75" s="20" t="str">
        <f t="shared" si="28"/>
        <v/>
      </c>
      <c r="Q75" s="20" t="str">
        <f t="shared" si="29"/>
        <v/>
      </c>
      <c r="R75" s="4"/>
      <c r="S75" s="20" t="str">
        <f t="shared" si="30"/>
        <v/>
      </c>
      <c r="T75" s="20" t="str">
        <f t="shared" si="31"/>
        <v/>
      </c>
      <c r="U75" s="4"/>
      <c r="V75" s="20" t="str">
        <f t="shared" si="32"/>
        <v/>
      </c>
      <c r="W75" s="20" t="str">
        <f t="shared" si="33"/>
        <v/>
      </c>
      <c r="X75" s="4"/>
      <c r="Y75" s="20" t="str">
        <f t="shared" si="34"/>
        <v/>
      </c>
      <c r="Z75" s="20" t="str">
        <f t="shared" si="35"/>
        <v/>
      </c>
      <c r="AA75" s="16"/>
      <c r="AB75" s="20" t="str">
        <f t="shared" si="36"/>
        <v/>
      </c>
      <c r="AC75" s="20" t="str">
        <f t="shared" si="37"/>
        <v/>
      </c>
      <c r="AD75" s="16">
        <v>2</v>
      </c>
      <c r="AE75" s="20" t="str">
        <f t="shared" si="38"/>
        <v>$200</v>
      </c>
      <c r="AF75" s="20">
        <f t="shared" si="39"/>
        <v>400</v>
      </c>
      <c r="AG75" s="37"/>
      <c r="AH75" s="20" t="str">
        <f t="shared" si="40"/>
        <v/>
      </c>
      <c r="AI75" s="20" t="str">
        <f t="shared" si="41"/>
        <v/>
      </c>
      <c r="AJ75" s="63"/>
      <c r="AK75" s="20" t="str">
        <f t="shared" si="42"/>
        <v/>
      </c>
      <c r="AL75" s="20" t="str">
        <f t="shared" si="43"/>
        <v/>
      </c>
      <c r="AM75" s="63"/>
      <c r="AN75" s="4"/>
      <c r="AO75" s="4"/>
      <c r="AP75" s="20">
        <f t="shared" si="23"/>
        <v>400</v>
      </c>
      <c r="AQ75" s="23">
        <v>1</v>
      </c>
      <c r="AR75" s="33"/>
      <c r="AS75" s="33"/>
      <c r="AT75" s="33"/>
      <c r="AU75" s="33"/>
      <c r="AV75" s="33"/>
      <c r="AW75" s="33"/>
      <c r="AX75" s="33"/>
      <c r="AY75" s="33"/>
      <c r="AZ75" s="33"/>
      <c r="BA75" s="33"/>
    </row>
    <row r="76" spans="1:53" x14ac:dyDescent="0.25">
      <c r="A76" s="6" t="s">
        <v>305</v>
      </c>
      <c r="B76" s="13" t="s">
        <v>481</v>
      </c>
      <c r="C76" s="3" t="s">
        <v>216</v>
      </c>
      <c r="D76" s="3" t="s">
        <v>221</v>
      </c>
      <c r="E76" s="3" t="s">
        <v>222</v>
      </c>
      <c r="F76" s="4" t="s">
        <v>162</v>
      </c>
      <c r="G76" s="4"/>
      <c r="H76" s="4"/>
      <c r="I76" s="4">
        <v>1</v>
      </c>
      <c r="J76" s="20" t="str">
        <f t="shared" si="24"/>
        <v>$110</v>
      </c>
      <c r="K76" s="20">
        <f t="shared" si="25"/>
        <v>110</v>
      </c>
      <c r="L76" s="4"/>
      <c r="M76" s="20" t="str">
        <f t="shared" si="26"/>
        <v/>
      </c>
      <c r="N76" s="20" t="str">
        <f>IF(M76="","",SUM(L76)*M76)</f>
        <v/>
      </c>
      <c r="O76" s="4"/>
      <c r="P76" s="20" t="str">
        <f t="shared" si="28"/>
        <v/>
      </c>
      <c r="Q76" s="20" t="str">
        <f t="shared" si="29"/>
        <v/>
      </c>
      <c r="R76" s="4"/>
      <c r="S76" s="20" t="str">
        <f t="shared" si="30"/>
        <v/>
      </c>
      <c r="T76" s="20" t="str">
        <f t="shared" si="31"/>
        <v/>
      </c>
      <c r="U76" s="4"/>
      <c r="V76" s="20" t="str">
        <f t="shared" si="32"/>
        <v/>
      </c>
      <c r="W76" s="20" t="str">
        <f t="shared" si="33"/>
        <v/>
      </c>
      <c r="X76" s="4"/>
      <c r="Y76" s="20" t="str">
        <f t="shared" si="34"/>
        <v/>
      </c>
      <c r="Z76" s="20" t="str">
        <f t="shared" si="35"/>
        <v/>
      </c>
      <c r="AA76" s="16">
        <v>2</v>
      </c>
      <c r="AB76" s="20" t="str">
        <f t="shared" si="36"/>
        <v>$2,200</v>
      </c>
      <c r="AC76" s="20">
        <f t="shared" si="37"/>
        <v>4400</v>
      </c>
      <c r="AD76" s="16"/>
      <c r="AE76" s="20" t="str">
        <f t="shared" si="38"/>
        <v/>
      </c>
      <c r="AF76" s="20" t="str">
        <f t="shared" si="39"/>
        <v/>
      </c>
      <c r="AG76" s="37"/>
      <c r="AH76" s="20" t="str">
        <f t="shared" si="40"/>
        <v/>
      </c>
      <c r="AI76" s="20" t="str">
        <f t="shared" si="41"/>
        <v/>
      </c>
      <c r="AJ76" s="63"/>
      <c r="AK76" s="20" t="str">
        <f t="shared" si="42"/>
        <v/>
      </c>
      <c r="AL76" s="20" t="str">
        <f t="shared" si="43"/>
        <v/>
      </c>
      <c r="AM76" s="63"/>
      <c r="AN76" s="4"/>
      <c r="AO76" s="4"/>
      <c r="AP76" s="20">
        <f t="shared" si="23"/>
        <v>4510</v>
      </c>
      <c r="AQ76" s="23">
        <v>1</v>
      </c>
      <c r="AR76" s="33"/>
      <c r="AS76" s="33"/>
      <c r="AT76" s="33"/>
      <c r="AU76" s="33"/>
      <c r="AV76" s="33"/>
      <c r="AW76" s="33"/>
      <c r="AX76" s="33"/>
      <c r="AY76" s="33"/>
      <c r="AZ76" s="33"/>
      <c r="BA76" s="33"/>
    </row>
    <row r="77" spans="1:53" x14ac:dyDescent="0.25">
      <c r="A77" s="6" t="s">
        <v>306</v>
      </c>
      <c r="B77" s="13" t="s">
        <v>482</v>
      </c>
      <c r="C77" s="3" t="s">
        <v>164</v>
      </c>
      <c r="D77" s="3" t="s">
        <v>165</v>
      </c>
      <c r="E77" s="3" t="s">
        <v>60</v>
      </c>
      <c r="F77" s="4" t="s">
        <v>162</v>
      </c>
      <c r="G77" s="4"/>
      <c r="H77" s="4"/>
      <c r="I77" s="4">
        <v>1</v>
      </c>
      <c r="J77" s="20" t="str">
        <f t="shared" si="24"/>
        <v>$110</v>
      </c>
      <c r="K77" s="20">
        <f t="shared" si="25"/>
        <v>110</v>
      </c>
      <c r="L77" s="4">
        <v>1</v>
      </c>
      <c r="M77" s="20" t="str">
        <f t="shared" si="26"/>
        <v>$100</v>
      </c>
      <c r="N77" s="20">
        <f t="shared" ref="N77:N78" si="44">IF(M77="","",SUM(L77)*M77)</f>
        <v>100</v>
      </c>
      <c r="O77" s="4"/>
      <c r="P77" s="20" t="str">
        <f t="shared" si="28"/>
        <v/>
      </c>
      <c r="Q77" s="20" t="str">
        <f t="shared" si="29"/>
        <v/>
      </c>
      <c r="R77" s="4"/>
      <c r="S77" s="20" t="str">
        <f t="shared" si="30"/>
        <v/>
      </c>
      <c r="T77" s="20" t="str">
        <f t="shared" si="31"/>
        <v/>
      </c>
      <c r="U77" s="4"/>
      <c r="V77" s="20" t="str">
        <f t="shared" si="32"/>
        <v/>
      </c>
      <c r="W77" s="20" t="str">
        <f t="shared" si="33"/>
        <v/>
      </c>
      <c r="X77" s="4"/>
      <c r="Y77" s="20" t="str">
        <f t="shared" si="34"/>
        <v/>
      </c>
      <c r="Z77" s="20" t="str">
        <f t="shared" si="35"/>
        <v/>
      </c>
      <c r="AA77" s="16">
        <v>2</v>
      </c>
      <c r="AB77" s="20" t="str">
        <f t="shared" si="36"/>
        <v>$2,200</v>
      </c>
      <c r="AC77" s="20">
        <f t="shared" si="37"/>
        <v>4400</v>
      </c>
      <c r="AD77" s="16"/>
      <c r="AE77" s="20" t="str">
        <f t="shared" si="38"/>
        <v/>
      </c>
      <c r="AF77" s="20" t="str">
        <f t="shared" si="39"/>
        <v/>
      </c>
      <c r="AG77" s="37"/>
      <c r="AH77" s="20" t="str">
        <f t="shared" si="40"/>
        <v/>
      </c>
      <c r="AI77" s="20" t="str">
        <f t="shared" si="41"/>
        <v/>
      </c>
      <c r="AJ77" s="63"/>
      <c r="AK77" s="20" t="str">
        <f t="shared" si="42"/>
        <v/>
      </c>
      <c r="AL77" s="20" t="str">
        <f t="shared" si="43"/>
        <v/>
      </c>
      <c r="AM77" s="63"/>
      <c r="AN77" s="4"/>
      <c r="AO77" s="4"/>
      <c r="AP77" s="20">
        <f t="shared" si="23"/>
        <v>4610</v>
      </c>
      <c r="AQ77" s="23">
        <v>1</v>
      </c>
      <c r="AR77" s="33"/>
      <c r="AS77" s="33"/>
      <c r="AT77" s="33"/>
      <c r="AU77" s="33"/>
      <c r="AV77" s="33"/>
      <c r="AW77" s="33"/>
      <c r="AX77" s="33"/>
      <c r="AY77" s="33"/>
      <c r="AZ77" s="33"/>
      <c r="BA77" s="33"/>
    </row>
    <row r="78" spans="1:53" x14ac:dyDescent="0.25">
      <c r="A78" s="6" t="s">
        <v>307</v>
      </c>
      <c r="B78" s="13" t="s">
        <v>483</v>
      </c>
      <c r="C78" s="3" t="s">
        <v>156</v>
      </c>
      <c r="D78" s="3" t="s">
        <v>166</v>
      </c>
      <c r="E78" s="3" t="s">
        <v>162</v>
      </c>
      <c r="F78" s="4" t="s">
        <v>162</v>
      </c>
      <c r="G78" s="4">
        <v>2</v>
      </c>
      <c r="H78" s="4">
        <v>2</v>
      </c>
      <c r="I78" s="4"/>
      <c r="J78" s="20" t="str">
        <f t="shared" si="24"/>
        <v>$110</v>
      </c>
      <c r="K78" s="20">
        <f t="shared" si="25"/>
        <v>440</v>
      </c>
      <c r="L78" s="4">
        <v>1</v>
      </c>
      <c r="M78" s="20" t="str">
        <f t="shared" si="26"/>
        <v>$100</v>
      </c>
      <c r="N78" s="20">
        <f t="shared" si="44"/>
        <v>100</v>
      </c>
      <c r="O78" s="4"/>
      <c r="P78" s="20" t="str">
        <f>IF(O78&gt;0,"$100","")</f>
        <v/>
      </c>
      <c r="Q78" s="20" t="str">
        <f t="shared" si="29"/>
        <v/>
      </c>
      <c r="R78" s="4">
        <v>1</v>
      </c>
      <c r="S78" s="20" t="str">
        <f t="shared" si="30"/>
        <v>$110</v>
      </c>
      <c r="T78" s="20">
        <f t="shared" si="31"/>
        <v>110</v>
      </c>
      <c r="U78" s="4"/>
      <c r="V78" s="20" t="str">
        <f t="shared" si="32"/>
        <v/>
      </c>
      <c r="W78" s="20" t="str">
        <f t="shared" si="33"/>
        <v/>
      </c>
      <c r="X78" s="4"/>
      <c r="Y78" s="20" t="str">
        <f t="shared" si="34"/>
        <v/>
      </c>
      <c r="Z78" s="20" t="str">
        <f t="shared" si="35"/>
        <v/>
      </c>
      <c r="AA78" s="16">
        <v>1</v>
      </c>
      <c r="AB78" s="20" t="str">
        <f t="shared" si="36"/>
        <v>$2,200</v>
      </c>
      <c r="AC78" s="20">
        <f t="shared" si="37"/>
        <v>2200</v>
      </c>
      <c r="AD78" s="16">
        <v>1</v>
      </c>
      <c r="AE78" s="20" t="str">
        <f t="shared" si="38"/>
        <v>$200</v>
      </c>
      <c r="AF78" s="20">
        <f t="shared" si="39"/>
        <v>200</v>
      </c>
      <c r="AG78" s="37"/>
      <c r="AH78" s="20" t="str">
        <f t="shared" si="40"/>
        <v/>
      </c>
      <c r="AI78" s="20" t="str">
        <f t="shared" si="41"/>
        <v/>
      </c>
      <c r="AJ78" s="63"/>
      <c r="AK78" s="20" t="str">
        <f t="shared" si="42"/>
        <v/>
      </c>
      <c r="AL78" s="20" t="str">
        <f t="shared" si="43"/>
        <v/>
      </c>
      <c r="AM78" s="63"/>
      <c r="AN78" s="4"/>
      <c r="AO78" s="4"/>
      <c r="AP78" s="20">
        <f t="shared" si="23"/>
        <v>3050</v>
      </c>
      <c r="AQ78" s="23">
        <v>1</v>
      </c>
      <c r="AR78" s="33"/>
      <c r="AS78" s="33"/>
      <c r="AT78" s="33"/>
      <c r="AU78" s="33"/>
      <c r="AV78" s="33"/>
      <c r="AW78" s="33"/>
      <c r="AX78" s="33"/>
      <c r="AY78" s="33"/>
      <c r="AZ78" s="33"/>
      <c r="BA78" s="33"/>
    </row>
    <row r="79" spans="1:53" ht="18.75" x14ac:dyDescent="0.3">
      <c r="A79" s="2"/>
      <c r="B79" s="2"/>
      <c r="C79" s="118"/>
      <c r="D79" s="118"/>
      <c r="E79" s="118"/>
      <c r="F79" s="1"/>
      <c r="G79" s="1"/>
      <c r="H79" s="1"/>
      <c r="I79" s="1"/>
      <c r="J79" s="1"/>
      <c r="K79" s="21"/>
      <c r="L79" s="1"/>
      <c r="M79" s="1"/>
      <c r="N79" s="21"/>
      <c r="O79" s="1"/>
      <c r="P79" s="1"/>
      <c r="Q79" s="21"/>
      <c r="R79" s="1"/>
      <c r="S79" s="1"/>
      <c r="T79" s="21"/>
      <c r="U79" s="1"/>
      <c r="V79" s="1"/>
      <c r="W79" s="21"/>
      <c r="X79" s="41"/>
      <c r="Y79" s="41"/>
      <c r="Z79" s="75"/>
      <c r="AA79" s="1"/>
      <c r="AB79" s="1"/>
      <c r="AC79" s="21"/>
      <c r="AD79" s="1"/>
      <c r="AE79" s="1"/>
      <c r="AF79" s="21"/>
      <c r="AG79" s="38"/>
      <c r="AH79" s="21"/>
      <c r="AI79" s="21"/>
      <c r="AJ79" s="114" t="s">
        <v>522</v>
      </c>
      <c r="AK79" s="115"/>
      <c r="AL79" s="115"/>
      <c r="AM79" s="115"/>
      <c r="AN79" s="115"/>
      <c r="AO79" s="115"/>
      <c r="AP79" s="26">
        <f>SUM(AP2:AQ78)</f>
        <v>304486</v>
      </c>
      <c r="AQ79" s="1">
        <f>SUM(AQ2:AQ78)</f>
        <v>76</v>
      </c>
      <c r="AR79" s="18"/>
      <c r="AS79" s="18"/>
      <c r="AT79" s="18"/>
      <c r="AU79" s="18"/>
      <c r="AV79" s="18"/>
      <c r="AW79" s="18"/>
      <c r="AX79" s="18"/>
      <c r="AY79" s="18"/>
      <c r="AZ79" s="18"/>
      <c r="BA79" s="18"/>
    </row>
    <row r="80" spans="1:53" x14ac:dyDescent="0.25">
      <c r="A80" s="2"/>
      <c r="B80" s="2"/>
      <c r="C80" s="113"/>
      <c r="D80" s="113"/>
      <c r="E80" s="113"/>
      <c r="F80" s="41"/>
      <c r="G80" s="41"/>
      <c r="H80" s="41"/>
      <c r="I80" s="41"/>
      <c r="J80" s="41"/>
      <c r="K80" s="75"/>
      <c r="L80" s="41"/>
      <c r="M80" s="41"/>
      <c r="N80" s="75"/>
      <c r="O80" s="41"/>
      <c r="P80" s="41"/>
      <c r="Q80" s="75"/>
      <c r="R80" s="41"/>
      <c r="S80" s="41"/>
      <c r="T80" s="75"/>
      <c r="U80" s="41"/>
      <c r="V80" s="41"/>
      <c r="W80" s="75"/>
      <c r="X80" s="41"/>
      <c r="Y80" s="41"/>
      <c r="Z80" s="75"/>
      <c r="AA80" s="41"/>
      <c r="AB80" s="41"/>
      <c r="AC80" s="75"/>
      <c r="AD80" s="41"/>
      <c r="AE80" s="41"/>
      <c r="AF80" s="75"/>
      <c r="AG80" s="58"/>
      <c r="AH80" s="75"/>
      <c r="AI80" s="75"/>
      <c r="AJ80" s="58"/>
      <c r="AK80" s="83"/>
      <c r="AL80" s="75"/>
      <c r="AM80" s="75"/>
      <c r="AN80" s="75"/>
      <c r="AO80" s="41"/>
    </row>
  </sheetData>
  <mergeCells count="26">
    <mergeCell ref="C80:E80"/>
    <mergeCell ref="AJ79:AO79"/>
    <mergeCell ref="AN43:AN44"/>
    <mergeCell ref="B74:B75"/>
    <mergeCell ref="B45:B47"/>
    <mergeCell ref="B48:B49"/>
    <mergeCell ref="B51:B54"/>
    <mergeCell ref="B56:B57"/>
    <mergeCell ref="B60:B62"/>
    <mergeCell ref="B70:B71"/>
    <mergeCell ref="B43:B44"/>
    <mergeCell ref="C79:E79"/>
    <mergeCell ref="B3:B4"/>
    <mergeCell ref="B5:B6"/>
    <mergeCell ref="B7:B8"/>
    <mergeCell ref="B9:B11"/>
    <mergeCell ref="B12:B13"/>
    <mergeCell ref="B32:B33"/>
    <mergeCell ref="B36:B38"/>
    <mergeCell ref="B39:B40"/>
    <mergeCell ref="B41:B42"/>
    <mergeCell ref="B14:B15"/>
    <mergeCell ref="B17:B19"/>
    <mergeCell ref="B21:B23"/>
    <mergeCell ref="B24:B27"/>
    <mergeCell ref="B28:B31"/>
  </mergeCells>
  <conditionalFormatting sqref="AD2:AD18 AD20:AD78">
    <cfRule type="cellIs" dxfId="12" priority="1" operator="equal">
      <formula>TRUE</formula>
    </cfRule>
  </conditionalFormatting>
  <conditionalFormatting sqref="AQ20:AQ78 AQ2:AQ18">
    <cfRule type="cellIs" dxfId="11" priority="11" operator="equal">
      <formula>3</formula>
    </cfRule>
    <cfRule type="cellIs" dxfId="10" priority="12" operator="equal">
      <formula>2</formula>
    </cfRule>
    <cfRule type="cellIs" dxfId="9" priority="13" operator="equal">
      <formula>1</formula>
    </cfRule>
  </conditionalFormatting>
  <conditionalFormatting sqref="AQ19"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</conditionalFormatting>
  <conditionalFormatting sqref="AS8">
    <cfRule type="cellIs" dxfId="5" priority="3" operator="equal">
      <formula>TRUE</formula>
    </cfRule>
  </conditionalFormatting>
  <pageMargins left="0.7" right="0.7" top="0.75" bottom="0.75" header="0.3" footer="0.3"/>
  <pageSetup paperSize="3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B73"/>
  <sheetViews>
    <sheetView zoomScale="55" zoomScaleNormal="55" workbookViewId="0">
      <pane xSplit="1" topLeftCell="B1" activePane="topRight" state="frozen"/>
      <selection pane="topRight" activeCell="AK69" sqref="AK69"/>
    </sheetView>
  </sheetViews>
  <sheetFormatPr defaultRowHeight="15" x14ac:dyDescent="0.25"/>
  <cols>
    <col min="1" max="1" width="6.28515625" bestFit="1" customWidth="1"/>
    <col min="2" max="2" width="7.42578125" style="96" customWidth="1"/>
    <col min="3" max="3" width="19.42578125" bestFit="1" customWidth="1"/>
    <col min="4" max="4" width="18" hidden="1" customWidth="1"/>
    <col min="5" max="5" width="21.85546875" bestFit="1" customWidth="1"/>
    <col min="6" max="6" width="8.85546875" hidden="1" customWidth="1"/>
    <col min="20" max="20" width="7.7109375" bestFit="1" customWidth="1"/>
    <col min="21" max="21" width="9.28515625" customWidth="1"/>
    <col min="22" max="23" width="7.7109375" bestFit="1" customWidth="1"/>
    <col min="24" max="25" width="6.42578125" bestFit="1" customWidth="1"/>
    <col min="26" max="26" width="8.42578125" bestFit="1" customWidth="1"/>
    <col min="27" max="27" width="7.7109375" bestFit="1" customWidth="1"/>
    <col min="28" max="28" width="5.42578125" bestFit="1" customWidth="1"/>
    <col min="29" max="29" width="7.7109375" bestFit="1" customWidth="1"/>
    <col min="30" max="30" width="7.85546875" style="39" bestFit="1" customWidth="1"/>
    <col min="31" max="31" width="7.85546875" bestFit="1" customWidth="1"/>
    <col min="32" max="32" width="7.7109375" bestFit="1" customWidth="1"/>
    <col min="33" max="34" width="10.28515625" style="65" bestFit="1" customWidth="1"/>
    <col min="35" max="35" width="7.7109375" style="65" bestFit="1" customWidth="1"/>
    <col min="36" max="36" width="6.85546875" style="76" bestFit="1" customWidth="1"/>
    <col min="37" max="37" width="8.7109375" style="65" bestFit="1" customWidth="1"/>
    <col min="38" max="38" width="7.7109375" style="65" bestFit="1" customWidth="1"/>
    <col min="39" max="39" width="25.140625" style="83" bestFit="1" customWidth="1"/>
    <col min="40" max="40" width="9.7109375" customWidth="1"/>
    <col min="41" max="41" width="9.85546875" customWidth="1"/>
    <col min="42" max="42" width="11" bestFit="1" customWidth="1"/>
    <col min="43" max="44" width="8.85546875" style="7"/>
    <col min="45" max="45" width="10.5703125" style="7" customWidth="1"/>
    <col min="46" max="54" width="8.85546875" style="7"/>
  </cols>
  <sheetData>
    <row r="1" spans="1:53" ht="106.5" thickTop="1" thickBot="1" x14ac:dyDescent="0.3">
      <c r="A1" s="27" t="s">
        <v>229</v>
      </c>
      <c r="B1" s="92" t="s">
        <v>500</v>
      </c>
      <c r="C1" s="28" t="s">
        <v>0</v>
      </c>
      <c r="D1" s="28" t="s">
        <v>1</v>
      </c>
      <c r="E1" s="28" t="s">
        <v>499</v>
      </c>
      <c r="F1" s="29" t="s">
        <v>2</v>
      </c>
      <c r="G1" s="30" t="s">
        <v>485</v>
      </c>
      <c r="H1" s="30" t="s">
        <v>486</v>
      </c>
      <c r="I1" s="30" t="s">
        <v>505</v>
      </c>
      <c r="J1" s="30" t="s">
        <v>434</v>
      </c>
      <c r="K1" s="30" t="s">
        <v>495</v>
      </c>
      <c r="L1" s="30" t="s">
        <v>502</v>
      </c>
      <c r="M1" s="30" t="s">
        <v>492</v>
      </c>
      <c r="N1" s="30" t="s">
        <v>495</v>
      </c>
      <c r="O1" s="30" t="s">
        <v>489</v>
      </c>
      <c r="P1" s="30" t="s">
        <v>492</v>
      </c>
      <c r="Q1" s="30" t="s">
        <v>495</v>
      </c>
      <c r="R1" s="30" t="s">
        <v>439</v>
      </c>
      <c r="S1" s="30" t="s">
        <v>491</v>
      </c>
      <c r="T1" s="30" t="s">
        <v>495</v>
      </c>
      <c r="U1" s="30" t="s">
        <v>496</v>
      </c>
      <c r="V1" s="30" t="s">
        <v>531</v>
      </c>
      <c r="W1" s="30" t="s">
        <v>495</v>
      </c>
      <c r="X1" s="30" t="s">
        <v>440</v>
      </c>
      <c r="Y1" s="30" t="s">
        <v>493</v>
      </c>
      <c r="Z1" s="30" t="s">
        <v>495</v>
      </c>
      <c r="AA1" s="30" t="s">
        <v>498</v>
      </c>
      <c r="AB1" s="30" t="s">
        <v>494</v>
      </c>
      <c r="AC1" s="30" t="s">
        <v>495</v>
      </c>
      <c r="AD1" s="36" t="s">
        <v>501</v>
      </c>
      <c r="AE1" s="30" t="s">
        <v>525</v>
      </c>
      <c r="AF1" s="30" t="s">
        <v>495</v>
      </c>
      <c r="AG1" s="30" t="s">
        <v>511</v>
      </c>
      <c r="AH1" s="30" t="s">
        <v>528</v>
      </c>
      <c r="AI1" s="30" t="s">
        <v>495</v>
      </c>
      <c r="AJ1" s="64" t="s">
        <v>530</v>
      </c>
      <c r="AK1" s="30" t="s">
        <v>510</v>
      </c>
      <c r="AL1" s="30" t="s">
        <v>495</v>
      </c>
      <c r="AM1" s="30" t="s">
        <v>529</v>
      </c>
      <c r="AN1" s="30" t="s">
        <v>432</v>
      </c>
      <c r="AO1" s="30" t="s">
        <v>484</v>
      </c>
      <c r="AP1" s="30" t="s">
        <v>433</v>
      </c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ht="15.75" thickTop="1" x14ac:dyDescent="0.25">
      <c r="A2" s="71" t="s">
        <v>308</v>
      </c>
      <c r="B2" s="93" t="s">
        <v>441</v>
      </c>
      <c r="C2" s="67" t="s">
        <v>3</v>
      </c>
      <c r="D2" s="67" t="s">
        <v>4</v>
      </c>
      <c r="E2" s="67" t="s">
        <v>5</v>
      </c>
      <c r="F2" s="69" t="s">
        <v>162</v>
      </c>
      <c r="G2" s="11"/>
      <c r="H2" s="11"/>
      <c r="I2" s="11"/>
      <c r="J2" s="20" t="str">
        <f>IF(SUM(G2:I2)&gt;0,"$110","")</f>
        <v/>
      </c>
      <c r="K2" s="20" t="str">
        <f>IF(J2="","",SUM(G2:I2)*J2)</f>
        <v/>
      </c>
      <c r="L2" s="11"/>
      <c r="M2" s="20" t="str">
        <f>IF(L2&gt;0,"$100","")</f>
        <v/>
      </c>
      <c r="N2" s="20" t="str">
        <f>IF(M2="","",SUM(L2)*M2)</f>
        <v/>
      </c>
      <c r="O2" s="11"/>
      <c r="P2" s="20" t="str">
        <f>IF(O2&gt;0,"$100","")</f>
        <v/>
      </c>
      <c r="Q2" s="20" t="str">
        <f>IF(P2="","",SUM(O2)*P2)</f>
        <v/>
      </c>
      <c r="R2" s="11"/>
      <c r="S2" s="20" t="str">
        <f>IF(R2&gt;0,"$110","")</f>
        <v/>
      </c>
      <c r="T2" s="20" t="str">
        <f>IF(S2="","",SUM(R2)*S2)</f>
        <v/>
      </c>
      <c r="U2" s="11"/>
      <c r="V2" s="20" t="str">
        <f>IF(U2&gt;0,"$2","")</f>
        <v/>
      </c>
      <c r="W2" s="20" t="str">
        <f>IF(V2="","",SUM(U2)*V2)</f>
        <v/>
      </c>
      <c r="X2" s="15">
        <v>1</v>
      </c>
      <c r="Y2" s="20" t="str">
        <f>IF(X2&gt;0,"$2,200","")</f>
        <v>$2,200</v>
      </c>
      <c r="Z2" s="20">
        <f>IF(Y2="","",SUM(X2)*Y2)</f>
        <v>2200</v>
      </c>
      <c r="AA2" s="84"/>
      <c r="AB2" s="20" t="str">
        <f>IF(AA2&gt;0,"$200","")</f>
        <v/>
      </c>
      <c r="AC2" s="20" t="str">
        <f>IF(AB2="","",SUM(AA2)*AB2)</f>
        <v/>
      </c>
      <c r="AD2" s="46"/>
      <c r="AE2" s="20" t="str">
        <f>IF(AD2&gt;0,"$1000","")</f>
        <v/>
      </c>
      <c r="AF2" s="20" t="str">
        <f>IF(AE2="","",SUM(AD2)*AE2)</f>
        <v/>
      </c>
      <c r="AG2" s="37"/>
      <c r="AH2" s="20" t="str">
        <f>IF(AG2&gt;0,"$200","")</f>
        <v/>
      </c>
      <c r="AI2" s="20" t="str">
        <f>IF(AH2="","",SUM(AG2)*AH2)</f>
        <v/>
      </c>
      <c r="AJ2" s="63"/>
      <c r="AK2" s="20" t="str">
        <f>IF(AJ2&gt;0,"$375","")</f>
        <v/>
      </c>
      <c r="AL2" s="20" t="str">
        <f>IF(AK2="","",SUM(AJ2)*AK2)</f>
        <v/>
      </c>
      <c r="AM2" s="63"/>
      <c r="AN2" s="11"/>
      <c r="AO2" s="15"/>
      <c r="AP2" s="20">
        <f>SUM(K2,N2,Q2,T2,W2,Z2,AC2,AN2)</f>
        <v>2200</v>
      </c>
      <c r="AQ2" s="24"/>
      <c r="AR2" s="56"/>
      <c r="AS2" s="82"/>
      <c r="AT2" s="56"/>
      <c r="AU2" s="56"/>
      <c r="AV2" s="56"/>
      <c r="AW2" s="56"/>
      <c r="AX2" s="56"/>
      <c r="AY2" s="56"/>
      <c r="AZ2" s="56"/>
      <c r="BA2" s="56"/>
    </row>
    <row r="3" spans="1:53" x14ac:dyDescent="0.25">
      <c r="A3" s="66" t="s">
        <v>309</v>
      </c>
      <c r="B3" s="120" t="s">
        <v>442</v>
      </c>
      <c r="C3" s="67" t="s">
        <v>14</v>
      </c>
      <c r="D3" s="67" t="s">
        <v>15</v>
      </c>
      <c r="E3" s="67" t="s">
        <v>5</v>
      </c>
      <c r="F3" s="68" t="s">
        <v>162</v>
      </c>
      <c r="G3" s="4"/>
      <c r="H3" s="4"/>
      <c r="I3" s="4"/>
      <c r="J3" s="20" t="str">
        <f t="shared" ref="J3:J54" si="0">IF(SUM(G3:I3)&gt;0,"$110","")</f>
        <v/>
      </c>
      <c r="K3" s="20" t="str">
        <f t="shared" ref="K3:K54" si="1">IF(J3="","",SUM(G3:I3)*J3)</f>
        <v/>
      </c>
      <c r="L3" s="4"/>
      <c r="M3" s="20" t="str">
        <f t="shared" ref="M3:M54" si="2">IF(L3&gt;0,"$100","")</f>
        <v/>
      </c>
      <c r="N3" s="20" t="str">
        <f t="shared" ref="N3:N54" si="3">IF(M3="","",SUM(L3)*M3)</f>
        <v/>
      </c>
      <c r="O3" s="4"/>
      <c r="P3" s="20" t="str">
        <f t="shared" ref="P3:P54" si="4">IF(O3&gt;0,"$100","")</f>
        <v/>
      </c>
      <c r="Q3" s="20" t="str">
        <f t="shared" ref="Q3:Q54" si="5">IF(P3="","",SUM(O3)*P3)</f>
        <v/>
      </c>
      <c r="R3" s="4"/>
      <c r="S3" s="20" t="str">
        <f t="shared" ref="S3:S54" si="6">IF(R3&gt;0,"$110","")</f>
        <v/>
      </c>
      <c r="T3" s="20" t="str">
        <f t="shared" ref="T3:T54" si="7">IF(S3="","",SUM(R3)*S3)</f>
        <v/>
      </c>
      <c r="U3" s="4"/>
      <c r="V3" s="20" t="str">
        <f t="shared" ref="V3:V54" si="8">IF(U3&gt;0,"$2","")</f>
        <v/>
      </c>
      <c r="W3" s="20" t="str">
        <f t="shared" ref="W3:W54" si="9">IF(V3="","",SUM(U3)*V3)</f>
        <v/>
      </c>
      <c r="X3" s="16">
        <v>2</v>
      </c>
      <c r="Y3" s="20" t="str">
        <f t="shared" ref="Y3:Y54" si="10">IF(X3&gt;0,"$2,200","")</f>
        <v>$2,200</v>
      </c>
      <c r="Z3" s="20">
        <f t="shared" ref="Z3:Z54" si="11">IF(Y3="","",SUM(X3)*Y3)</f>
        <v>4400</v>
      </c>
      <c r="AA3" s="16"/>
      <c r="AB3" s="20" t="str">
        <f t="shared" ref="AB3:AB54" si="12">IF(AA3&gt;0,"$200","")</f>
        <v/>
      </c>
      <c r="AC3" s="20" t="str">
        <f t="shared" ref="AC3:AC54" si="13">IF(AB3="","",SUM(AA3)*AB3)</f>
        <v/>
      </c>
      <c r="AD3" s="37"/>
      <c r="AE3" s="20" t="str">
        <f t="shared" ref="AE3:AE54" si="14">IF(AD3&gt;0,"$1000","")</f>
        <v/>
      </c>
      <c r="AF3" s="20" t="str">
        <f t="shared" ref="AF3:AF54" si="15">IF(AE3="","",SUM(AD3)*AE3)</f>
        <v/>
      </c>
      <c r="AG3" s="63">
        <v>1</v>
      </c>
      <c r="AH3" s="20" t="str">
        <f t="shared" ref="AH3:AH54" si="16">IF(AG3&gt;0,"$200","")</f>
        <v>$200</v>
      </c>
      <c r="AI3" s="20">
        <f t="shared" ref="AI3:AI54" si="17">IF(AH3="","",SUM(AG3)*AH3)</f>
        <v>200</v>
      </c>
      <c r="AJ3" s="63"/>
      <c r="AK3" s="20" t="str">
        <f t="shared" ref="AK3:AK54" si="18">IF(AJ3&gt;0,"$375","")</f>
        <v/>
      </c>
      <c r="AL3" s="20" t="str">
        <f t="shared" ref="AL3:AL54" si="19">IF(AK3="","",SUM(AJ3)*AK3)</f>
        <v/>
      </c>
      <c r="AM3" s="63"/>
      <c r="AN3" s="4"/>
      <c r="AO3" s="4"/>
      <c r="AP3" s="20">
        <f>SUM(K3,N3,Q3,T3,W3,Z3,AC3,AN3)</f>
        <v>4400</v>
      </c>
      <c r="AQ3" s="49"/>
      <c r="AR3" s="50"/>
      <c r="AS3" s="82"/>
      <c r="AT3" s="56"/>
      <c r="AU3" s="55"/>
      <c r="AV3" s="56"/>
      <c r="AW3" s="56"/>
      <c r="AX3" s="56"/>
      <c r="AY3" s="56"/>
      <c r="AZ3" s="56"/>
      <c r="BA3" s="56"/>
    </row>
    <row r="4" spans="1:53" x14ac:dyDescent="0.25">
      <c r="A4" s="66" t="s">
        <v>310</v>
      </c>
      <c r="B4" s="121"/>
      <c r="C4" s="67" t="s">
        <v>14</v>
      </c>
      <c r="D4" s="67" t="s">
        <v>15</v>
      </c>
      <c r="E4" s="67" t="s">
        <v>5</v>
      </c>
      <c r="F4" s="68" t="s">
        <v>162</v>
      </c>
      <c r="G4" s="4"/>
      <c r="H4" s="4"/>
      <c r="I4" s="4"/>
      <c r="J4" s="20" t="str">
        <f t="shared" si="0"/>
        <v/>
      </c>
      <c r="K4" s="20" t="str">
        <f t="shared" si="1"/>
        <v/>
      </c>
      <c r="L4" s="4"/>
      <c r="M4" s="20" t="str">
        <f t="shared" si="2"/>
        <v/>
      </c>
      <c r="N4" s="20" t="str">
        <f t="shared" si="3"/>
        <v/>
      </c>
      <c r="O4" s="4"/>
      <c r="P4" s="20" t="str">
        <f t="shared" si="4"/>
        <v/>
      </c>
      <c r="Q4" s="20" t="str">
        <f t="shared" si="5"/>
        <v/>
      </c>
      <c r="R4" s="4"/>
      <c r="S4" s="20" t="str">
        <f t="shared" si="6"/>
        <v/>
      </c>
      <c r="T4" s="20" t="str">
        <f t="shared" si="7"/>
        <v/>
      </c>
      <c r="U4" s="4"/>
      <c r="V4" s="20" t="str">
        <f t="shared" si="8"/>
        <v/>
      </c>
      <c r="W4" s="20" t="str">
        <f t="shared" si="9"/>
        <v/>
      </c>
      <c r="X4" s="16">
        <v>2</v>
      </c>
      <c r="Y4" s="20" t="str">
        <f t="shared" si="10"/>
        <v>$2,200</v>
      </c>
      <c r="Z4" s="20">
        <f t="shared" si="11"/>
        <v>4400</v>
      </c>
      <c r="AA4" s="16"/>
      <c r="AB4" s="20" t="str">
        <f t="shared" si="12"/>
        <v/>
      </c>
      <c r="AC4" s="20" t="str">
        <f t="shared" si="13"/>
        <v/>
      </c>
      <c r="AD4" s="37"/>
      <c r="AE4" s="20" t="str">
        <f t="shared" si="14"/>
        <v/>
      </c>
      <c r="AF4" s="20" t="str">
        <f t="shared" si="15"/>
        <v/>
      </c>
      <c r="AG4" s="63"/>
      <c r="AH4" s="20" t="str">
        <f t="shared" si="16"/>
        <v/>
      </c>
      <c r="AI4" s="20" t="str">
        <f t="shared" si="17"/>
        <v/>
      </c>
      <c r="AJ4" s="63"/>
      <c r="AK4" s="20" t="str">
        <f t="shared" si="18"/>
        <v/>
      </c>
      <c r="AL4" s="20" t="str">
        <f t="shared" si="19"/>
        <v/>
      </c>
      <c r="AM4" s="63"/>
      <c r="AN4" s="4"/>
      <c r="AO4" s="4"/>
      <c r="AP4" s="20">
        <f>SUM(K4,N4,Q4,T4,W4,Z4,AC4,AN4)</f>
        <v>4400</v>
      </c>
      <c r="AQ4" s="48"/>
      <c r="AR4" s="51"/>
      <c r="AS4" s="82"/>
      <c r="AT4" s="56"/>
      <c r="AU4" s="55"/>
      <c r="AV4" s="56"/>
      <c r="AW4" s="56"/>
      <c r="AX4" s="56"/>
      <c r="AY4" s="56"/>
      <c r="AZ4" s="56"/>
      <c r="BA4" s="56"/>
    </row>
    <row r="5" spans="1:53" x14ac:dyDescent="0.25">
      <c r="A5" s="66" t="s">
        <v>311</v>
      </c>
      <c r="B5" s="117"/>
      <c r="C5" s="67" t="s">
        <v>5</v>
      </c>
      <c r="D5" s="67" t="s">
        <v>153</v>
      </c>
      <c r="E5" s="67" t="s">
        <v>14</v>
      </c>
      <c r="F5" s="68" t="s">
        <v>162</v>
      </c>
      <c r="G5" s="4"/>
      <c r="H5" s="4"/>
      <c r="I5" s="4"/>
      <c r="J5" s="20" t="str">
        <f t="shared" si="0"/>
        <v/>
      </c>
      <c r="K5" s="20" t="str">
        <f t="shared" si="1"/>
        <v/>
      </c>
      <c r="L5" s="4"/>
      <c r="M5" s="20" t="str">
        <f t="shared" si="2"/>
        <v/>
      </c>
      <c r="N5" s="20" t="str">
        <f t="shared" si="3"/>
        <v/>
      </c>
      <c r="O5" s="4"/>
      <c r="P5" s="20" t="str">
        <f t="shared" si="4"/>
        <v/>
      </c>
      <c r="Q5" s="20" t="str">
        <f t="shared" si="5"/>
        <v/>
      </c>
      <c r="R5" s="4"/>
      <c r="S5" s="20" t="str">
        <f t="shared" si="6"/>
        <v/>
      </c>
      <c r="T5" s="20" t="str">
        <f t="shared" si="7"/>
        <v/>
      </c>
      <c r="U5" s="4"/>
      <c r="V5" s="20" t="str">
        <f t="shared" si="8"/>
        <v/>
      </c>
      <c r="W5" s="20" t="str">
        <f t="shared" si="9"/>
        <v/>
      </c>
      <c r="X5" s="16">
        <v>2</v>
      </c>
      <c r="Y5" s="20" t="str">
        <f t="shared" si="10"/>
        <v>$2,200</v>
      </c>
      <c r="Z5" s="20">
        <f t="shared" si="11"/>
        <v>4400</v>
      </c>
      <c r="AA5" s="16"/>
      <c r="AB5" s="20" t="str">
        <f t="shared" si="12"/>
        <v/>
      </c>
      <c r="AC5" s="20" t="str">
        <f t="shared" si="13"/>
        <v/>
      </c>
      <c r="AD5" s="37"/>
      <c r="AE5" s="20" t="str">
        <f t="shared" si="14"/>
        <v/>
      </c>
      <c r="AF5" s="20" t="str">
        <f t="shared" si="15"/>
        <v/>
      </c>
      <c r="AG5" s="63"/>
      <c r="AH5" s="20" t="str">
        <f t="shared" si="16"/>
        <v/>
      </c>
      <c r="AI5" s="20" t="str">
        <f t="shared" si="17"/>
        <v/>
      </c>
      <c r="AJ5" s="63"/>
      <c r="AK5" s="20" t="str">
        <f t="shared" si="18"/>
        <v/>
      </c>
      <c r="AL5" s="20" t="str">
        <f t="shared" si="19"/>
        <v/>
      </c>
      <c r="AM5" s="63"/>
      <c r="AN5" s="20"/>
      <c r="AO5" s="4"/>
      <c r="AP5" s="20">
        <f>SUM(K5,N5,Q5,T5,W5,Z5,AC5,AF5, AN5)</f>
        <v>4400</v>
      </c>
      <c r="AQ5" s="44"/>
      <c r="AR5" s="52"/>
      <c r="AS5" s="82"/>
      <c r="AT5" s="56"/>
      <c r="AU5" s="55"/>
      <c r="AV5" s="56"/>
      <c r="AW5" s="56"/>
      <c r="AX5" s="56"/>
      <c r="AY5" s="56"/>
      <c r="AZ5" s="56"/>
      <c r="BA5" s="56"/>
    </row>
    <row r="6" spans="1:53" x14ac:dyDescent="0.25">
      <c r="A6" s="71" t="s">
        <v>316</v>
      </c>
      <c r="B6" s="93" t="s">
        <v>443</v>
      </c>
      <c r="C6" s="67" t="s">
        <v>133</v>
      </c>
      <c r="D6" s="67" t="s">
        <v>134</v>
      </c>
      <c r="E6" s="67" t="s">
        <v>162</v>
      </c>
      <c r="F6" s="69"/>
      <c r="G6" s="4">
        <v>2</v>
      </c>
      <c r="H6" s="4">
        <v>2</v>
      </c>
      <c r="I6" s="4"/>
      <c r="J6" s="20" t="str">
        <f t="shared" si="0"/>
        <v>$110</v>
      </c>
      <c r="K6" s="20">
        <f t="shared" si="1"/>
        <v>440</v>
      </c>
      <c r="L6" s="4"/>
      <c r="M6" s="20" t="str">
        <f t="shared" si="2"/>
        <v/>
      </c>
      <c r="N6" s="20" t="str">
        <f t="shared" si="3"/>
        <v/>
      </c>
      <c r="O6" s="4"/>
      <c r="P6" s="20" t="str">
        <f t="shared" si="4"/>
        <v/>
      </c>
      <c r="Q6" s="20" t="str">
        <f t="shared" si="5"/>
        <v/>
      </c>
      <c r="R6" s="4"/>
      <c r="S6" s="20" t="str">
        <f t="shared" si="6"/>
        <v/>
      </c>
      <c r="T6" s="20" t="str">
        <f t="shared" si="7"/>
        <v/>
      </c>
      <c r="U6" s="4"/>
      <c r="V6" s="20" t="str">
        <f t="shared" si="8"/>
        <v/>
      </c>
      <c r="W6" s="20" t="str">
        <f t="shared" si="9"/>
        <v/>
      </c>
      <c r="X6" s="16"/>
      <c r="Y6" s="20" t="str">
        <f t="shared" si="10"/>
        <v/>
      </c>
      <c r="Z6" s="20" t="str">
        <f t="shared" si="11"/>
        <v/>
      </c>
      <c r="AA6" s="16"/>
      <c r="AB6" s="20" t="str">
        <f t="shared" si="12"/>
        <v/>
      </c>
      <c r="AC6" s="20" t="str">
        <f t="shared" si="13"/>
        <v/>
      </c>
      <c r="AD6" s="37"/>
      <c r="AE6" s="20" t="str">
        <f t="shared" si="14"/>
        <v/>
      </c>
      <c r="AF6" s="20" t="str">
        <f t="shared" si="15"/>
        <v/>
      </c>
      <c r="AG6" s="63"/>
      <c r="AH6" s="20" t="str">
        <f t="shared" si="16"/>
        <v/>
      </c>
      <c r="AI6" s="20" t="str">
        <f t="shared" si="17"/>
        <v/>
      </c>
      <c r="AJ6" s="63"/>
      <c r="AK6" s="20" t="str">
        <f t="shared" si="18"/>
        <v/>
      </c>
      <c r="AL6" s="20" t="str">
        <f t="shared" si="19"/>
        <v/>
      </c>
      <c r="AM6" s="63"/>
      <c r="AN6" s="4"/>
      <c r="AO6" s="8" t="s">
        <v>488</v>
      </c>
      <c r="AP6" s="20">
        <f>SUM(K6,N6,Q6,T6,W6,Z6,AC6,AF6, AN6)</f>
        <v>440</v>
      </c>
      <c r="AQ6" s="56"/>
      <c r="AR6" s="53"/>
      <c r="AS6" s="82"/>
      <c r="AT6" s="56"/>
      <c r="AU6" s="56"/>
      <c r="AV6" s="56"/>
      <c r="AW6" s="56"/>
      <c r="AX6" s="56"/>
      <c r="AY6" s="56"/>
      <c r="AZ6" s="56"/>
      <c r="BA6" s="56"/>
    </row>
    <row r="7" spans="1:53" x14ac:dyDescent="0.25">
      <c r="A7" s="71" t="s">
        <v>312</v>
      </c>
      <c r="B7" s="93" t="s">
        <v>444</v>
      </c>
      <c r="C7" s="67" t="s">
        <v>25</v>
      </c>
      <c r="D7" s="67" t="s">
        <v>26</v>
      </c>
      <c r="E7" s="67" t="s">
        <v>5</v>
      </c>
      <c r="F7" s="68" t="s">
        <v>162</v>
      </c>
      <c r="G7" s="4"/>
      <c r="H7" s="4"/>
      <c r="I7" s="4"/>
      <c r="J7" s="20" t="str">
        <f t="shared" si="0"/>
        <v/>
      </c>
      <c r="K7" s="20" t="str">
        <f t="shared" si="1"/>
        <v/>
      </c>
      <c r="L7" s="4"/>
      <c r="M7" s="20" t="str">
        <f t="shared" si="2"/>
        <v/>
      </c>
      <c r="N7" s="20" t="str">
        <f t="shared" si="3"/>
        <v/>
      </c>
      <c r="O7" s="4"/>
      <c r="P7" s="20" t="str">
        <f t="shared" si="4"/>
        <v/>
      </c>
      <c r="Q7" s="20" t="str">
        <f t="shared" si="5"/>
        <v/>
      </c>
      <c r="R7" s="4"/>
      <c r="S7" s="20" t="str">
        <f t="shared" si="6"/>
        <v/>
      </c>
      <c r="T7" s="20" t="str">
        <f t="shared" si="7"/>
        <v/>
      </c>
      <c r="U7" s="4"/>
      <c r="V7" s="20" t="str">
        <f t="shared" si="8"/>
        <v/>
      </c>
      <c r="W7" s="20" t="str">
        <f t="shared" si="9"/>
        <v/>
      </c>
      <c r="X7" s="16">
        <v>2</v>
      </c>
      <c r="Y7" s="20" t="str">
        <f t="shared" si="10"/>
        <v>$2,200</v>
      </c>
      <c r="Z7" s="20">
        <f t="shared" si="11"/>
        <v>4400</v>
      </c>
      <c r="AA7" s="16"/>
      <c r="AB7" s="20" t="str">
        <f t="shared" si="12"/>
        <v/>
      </c>
      <c r="AC7" s="20" t="str">
        <f t="shared" si="13"/>
        <v/>
      </c>
      <c r="AD7" s="37"/>
      <c r="AE7" s="20" t="str">
        <f t="shared" si="14"/>
        <v/>
      </c>
      <c r="AF7" s="20" t="str">
        <f t="shared" si="15"/>
        <v/>
      </c>
      <c r="AG7" s="63"/>
      <c r="AH7" s="20" t="str">
        <f t="shared" si="16"/>
        <v/>
      </c>
      <c r="AI7" s="20" t="str">
        <f t="shared" si="17"/>
        <v/>
      </c>
      <c r="AJ7" s="63"/>
      <c r="AK7" s="20" t="str">
        <f t="shared" si="18"/>
        <v/>
      </c>
      <c r="AL7" s="20" t="str">
        <f t="shared" si="19"/>
        <v/>
      </c>
      <c r="AM7" s="63"/>
      <c r="AN7" s="4"/>
      <c r="AO7" s="4"/>
      <c r="AP7" s="20">
        <f t="shared" ref="AP7:AP19" si="20">SUM(K7,N7,Q7,T7,W7,Z7,AC7,AN7)</f>
        <v>4400</v>
      </c>
      <c r="AQ7" s="56"/>
      <c r="AR7" s="56"/>
      <c r="AS7" s="82"/>
      <c r="AT7" s="56"/>
      <c r="AU7" s="56"/>
      <c r="AV7" s="56"/>
      <c r="AW7" s="56"/>
      <c r="AX7" s="56"/>
      <c r="AY7" s="56"/>
      <c r="AZ7" s="56"/>
      <c r="BA7" s="56"/>
    </row>
    <row r="8" spans="1:53" x14ac:dyDescent="0.25">
      <c r="A8" s="71" t="s">
        <v>313</v>
      </c>
      <c r="B8" s="122" t="s">
        <v>445</v>
      </c>
      <c r="C8" s="67" t="s">
        <v>29</v>
      </c>
      <c r="D8" s="67" t="s">
        <v>30</v>
      </c>
      <c r="E8" s="67" t="s">
        <v>5</v>
      </c>
      <c r="F8" s="69" t="s">
        <v>162</v>
      </c>
      <c r="G8" s="4"/>
      <c r="H8" s="4"/>
      <c r="I8" s="4"/>
      <c r="J8" s="20" t="str">
        <f t="shared" si="0"/>
        <v/>
      </c>
      <c r="K8" s="20" t="str">
        <f t="shared" si="1"/>
        <v/>
      </c>
      <c r="L8" s="4"/>
      <c r="M8" s="20" t="str">
        <f t="shared" si="2"/>
        <v/>
      </c>
      <c r="N8" s="20" t="str">
        <f t="shared" si="3"/>
        <v/>
      </c>
      <c r="O8" s="4"/>
      <c r="P8" s="20" t="str">
        <f t="shared" si="4"/>
        <v/>
      </c>
      <c r="Q8" s="20" t="str">
        <f t="shared" si="5"/>
        <v/>
      </c>
      <c r="R8" s="4"/>
      <c r="S8" s="20" t="str">
        <f t="shared" si="6"/>
        <v/>
      </c>
      <c r="T8" s="20" t="str">
        <f t="shared" si="7"/>
        <v/>
      </c>
      <c r="U8" s="4"/>
      <c r="V8" s="20" t="str">
        <f t="shared" si="8"/>
        <v/>
      </c>
      <c r="W8" s="20" t="str">
        <f t="shared" si="9"/>
        <v/>
      </c>
      <c r="X8" s="16">
        <v>2</v>
      </c>
      <c r="Y8" s="20" t="str">
        <f t="shared" si="10"/>
        <v>$2,200</v>
      </c>
      <c r="Z8" s="20">
        <f t="shared" si="11"/>
        <v>4400</v>
      </c>
      <c r="AA8" s="16"/>
      <c r="AB8" s="20" t="str">
        <f t="shared" si="12"/>
        <v/>
      </c>
      <c r="AC8" s="20" t="str">
        <f t="shared" si="13"/>
        <v/>
      </c>
      <c r="AD8" s="37"/>
      <c r="AE8" s="20" t="str">
        <f t="shared" si="14"/>
        <v/>
      </c>
      <c r="AF8" s="20" t="str">
        <f t="shared" si="15"/>
        <v/>
      </c>
      <c r="AG8" s="63"/>
      <c r="AH8" s="20" t="str">
        <f t="shared" si="16"/>
        <v/>
      </c>
      <c r="AI8" s="20" t="str">
        <f t="shared" si="17"/>
        <v/>
      </c>
      <c r="AJ8" s="63"/>
      <c r="AK8" s="20" t="str">
        <f t="shared" si="18"/>
        <v/>
      </c>
      <c r="AL8" s="20" t="str">
        <f t="shared" si="19"/>
        <v/>
      </c>
      <c r="AM8" s="63"/>
      <c r="AN8" s="4"/>
      <c r="AO8" s="4"/>
      <c r="AP8" s="20">
        <f t="shared" si="20"/>
        <v>4400</v>
      </c>
      <c r="AQ8" s="34"/>
      <c r="AR8" s="57"/>
      <c r="AS8" s="82"/>
      <c r="AT8" s="34"/>
      <c r="AU8" s="34"/>
      <c r="AV8" s="56"/>
      <c r="AW8" s="56"/>
      <c r="AX8" s="56"/>
      <c r="AY8" s="56"/>
      <c r="AZ8" s="56"/>
      <c r="BA8" s="56"/>
    </row>
    <row r="9" spans="1:53" x14ac:dyDescent="0.25">
      <c r="A9" s="71" t="s">
        <v>314</v>
      </c>
      <c r="B9" s="121"/>
      <c r="C9" s="67" t="s">
        <v>100</v>
      </c>
      <c r="D9" s="67" t="s">
        <v>101</v>
      </c>
      <c r="E9" s="67" t="s">
        <v>5</v>
      </c>
      <c r="F9" s="69" t="s">
        <v>162</v>
      </c>
      <c r="G9" s="4"/>
      <c r="H9" s="4"/>
      <c r="I9" s="4"/>
      <c r="J9" s="20" t="str">
        <f t="shared" si="0"/>
        <v/>
      </c>
      <c r="K9" s="20" t="str">
        <f t="shared" si="1"/>
        <v/>
      </c>
      <c r="L9" s="4"/>
      <c r="M9" s="20" t="str">
        <f t="shared" si="2"/>
        <v/>
      </c>
      <c r="N9" s="20" t="str">
        <f t="shared" si="3"/>
        <v/>
      </c>
      <c r="O9" s="4"/>
      <c r="P9" s="20" t="str">
        <f t="shared" si="4"/>
        <v/>
      </c>
      <c r="Q9" s="20" t="str">
        <f t="shared" si="5"/>
        <v/>
      </c>
      <c r="R9" s="4"/>
      <c r="S9" s="20" t="str">
        <f t="shared" si="6"/>
        <v/>
      </c>
      <c r="T9" s="20" t="str">
        <f t="shared" si="7"/>
        <v/>
      </c>
      <c r="U9" s="4"/>
      <c r="V9" s="20" t="str">
        <f t="shared" si="8"/>
        <v/>
      </c>
      <c r="W9" s="20" t="str">
        <f t="shared" si="9"/>
        <v/>
      </c>
      <c r="X9" s="16">
        <v>2</v>
      </c>
      <c r="Y9" s="20" t="str">
        <f t="shared" si="10"/>
        <v>$2,200</v>
      </c>
      <c r="Z9" s="20">
        <f t="shared" si="11"/>
        <v>4400</v>
      </c>
      <c r="AA9" s="16"/>
      <c r="AB9" s="20" t="str">
        <f t="shared" si="12"/>
        <v/>
      </c>
      <c r="AC9" s="20" t="str">
        <f t="shared" si="13"/>
        <v/>
      </c>
      <c r="AD9" s="37"/>
      <c r="AE9" s="20" t="str">
        <f t="shared" si="14"/>
        <v/>
      </c>
      <c r="AF9" s="20" t="str">
        <f t="shared" si="15"/>
        <v/>
      </c>
      <c r="AG9" s="63"/>
      <c r="AH9" s="20" t="str">
        <f t="shared" si="16"/>
        <v/>
      </c>
      <c r="AI9" s="20" t="str">
        <f t="shared" si="17"/>
        <v/>
      </c>
      <c r="AJ9" s="63"/>
      <c r="AK9" s="20" t="str">
        <f t="shared" si="18"/>
        <v/>
      </c>
      <c r="AL9" s="20" t="str">
        <f t="shared" si="19"/>
        <v/>
      </c>
      <c r="AM9" s="63"/>
      <c r="AN9" s="20"/>
      <c r="AO9" s="4"/>
      <c r="AP9" s="20">
        <f t="shared" si="20"/>
        <v>4400</v>
      </c>
      <c r="AQ9" s="56"/>
      <c r="AR9" s="56"/>
      <c r="AS9" s="82"/>
      <c r="AT9" s="56"/>
      <c r="AU9" s="56"/>
      <c r="AV9" s="56"/>
      <c r="AW9" s="56"/>
      <c r="AX9" s="56"/>
      <c r="AY9" s="56"/>
      <c r="AZ9" s="56"/>
      <c r="BA9" s="56"/>
    </row>
    <row r="10" spans="1:53" x14ac:dyDescent="0.25">
      <c r="A10" s="71" t="s">
        <v>315</v>
      </c>
      <c r="B10" s="117"/>
      <c r="C10" s="67" t="s">
        <v>5</v>
      </c>
      <c r="D10" s="67" t="s">
        <v>146</v>
      </c>
      <c r="E10" s="67" t="s">
        <v>29</v>
      </c>
      <c r="F10" s="69" t="s">
        <v>162</v>
      </c>
      <c r="G10" s="4">
        <v>2</v>
      </c>
      <c r="H10" s="4">
        <v>2</v>
      </c>
      <c r="I10" s="4"/>
      <c r="J10" s="20" t="str">
        <f t="shared" si="0"/>
        <v>$110</v>
      </c>
      <c r="K10" s="20">
        <f t="shared" si="1"/>
        <v>440</v>
      </c>
      <c r="L10" s="4"/>
      <c r="M10" s="20" t="str">
        <f t="shared" si="2"/>
        <v/>
      </c>
      <c r="N10" s="20" t="str">
        <f t="shared" si="3"/>
        <v/>
      </c>
      <c r="O10" s="4"/>
      <c r="P10" s="20" t="str">
        <f t="shared" si="4"/>
        <v/>
      </c>
      <c r="Q10" s="20" t="str">
        <f t="shared" si="5"/>
        <v/>
      </c>
      <c r="R10" s="4"/>
      <c r="S10" s="20" t="str">
        <f t="shared" si="6"/>
        <v/>
      </c>
      <c r="T10" s="20" t="str">
        <f t="shared" si="7"/>
        <v/>
      </c>
      <c r="U10" s="4"/>
      <c r="V10" s="20" t="str">
        <f t="shared" si="8"/>
        <v/>
      </c>
      <c r="W10" s="20" t="str">
        <f t="shared" si="9"/>
        <v/>
      </c>
      <c r="X10" s="16">
        <v>2</v>
      </c>
      <c r="Y10" s="20" t="str">
        <f t="shared" si="10"/>
        <v>$2,200</v>
      </c>
      <c r="Z10" s="20">
        <f t="shared" si="11"/>
        <v>4400</v>
      </c>
      <c r="AA10" s="16"/>
      <c r="AB10" s="20" t="str">
        <f t="shared" si="12"/>
        <v/>
      </c>
      <c r="AC10" s="20" t="str">
        <f t="shared" si="13"/>
        <v/>
      </c>
      <c r="AD10" s="37"/>
      <c r="AE10" s="20" t="str">
        <f t="shared" si="14"/>
        <v/>
      </c>
      <c r="AF10" s="20" t="str">
        <f t="shared" si="15"/>
        <v/>
      </c>
      <c r="AG10" s="63"/>
      <c r="AH10" s="20" t="str">
        <f t="shared" si="16"/>
        <v/>
      </c>
      <c r="AI10" s="20" t="str">
        <f t="shared" si="17"/>
        <v/>
      </c>
      <c r="AJ10" s="63"/>
      <c r="AK10" s="20" t="str">
        <f t="shared" si="18"/>
        <v/>
      </c>
      <c r="AL10" s="20" t="str">
        <f t="shared" si="19"/>
        <v/>
      </c>
      <c r="AM10" s="63"/>
      <c r="AN10" s="4"/>
      <c r="AO10" s="4"/>
      <c r="AP10" s="20">
        <f t="shared" si="20"/>
        <v>4840</v>
      </c>
      <c r="AQ10" s="56"/>
      <c r="AR10" s="56"/>
      <c r="AS10" s="82"/>
      <c r="AT10" s="56"/>
      <c r="AU10" s="56"/>
      <c r="AV10" s="56"/>
      <c r="AW10" s="56"/>
      <c r="AX10" s="56"/>
      <c r="AY10" s="56"/>
      <c r="AZ10" s="56"/>
      <c r="BA10" s="56"/>
    </row>
    <row r="11" spans="1:53" x14ac:dyDescent="0.25">
      <c r="A11" s="71" t="s">
        <v>317</v>
      </c>
      <c r="B11" s="93" t="s">
        <v>446</v>
      </c>
      <c r="C11" s="67" t="s">
        <v>31</v>
      </c>
      <c r="D11" s="67" t="s">
        <v>32</v>
      </c>
      <c r="E11" s="67" t="s">
        <v>5</v>
      </c>
      <c r="F11" s="68" t="s">
        <v>162</v>
      </c>
      <c r="G11" s="4"/>
      <c r="H11" s="4"/>
      <c r="I11" s="4"/>
      <c r="J11" s="20" t="str">
        <f t="shared" si="0"/>
        <v/>
      </c>
      <c r="K11" s="20" t="str">
        <f t="shared" si="1"/>
        <v/>
      </c>
      <c r="L11" s="4"/>
      <c r="M11" s="20" t="str">
        <f t="shared" si="2"/>
        <v/>
      </c>
      <c r="N11" s="20" t="str">
        <f t="shared" si="3"/>
        <v/>
      </c>
      <c r="O11" s="4"/>
      <c r="P11" s="20" t="str">
        <f t="shared" si="4"/>
        <v/>
      </c>
      <c r="Q11" s="20" t="str">
        <f t="shared" si="5"/>
        <v/>
      </c>
      <c r="R11" s="4"/>
      <c r="S11" s="20" t="str">
        <f t="shared" si="6"/>
        <v/>
      </c>
      <c r="T11" s="20" t="str">
        <f t="shared" si="7"/>
        <v/>
      </c>
      <c r="U11" s="4"/>
      <c r="V11" s="20" t="str">
        <f t="shared" si="8"/>
        <v/>
      </c>
      <c r="W11" s="20" t="str">
        <f t="shared" si="9"/>
        <v/>
      </c>
      <c r="X11" s="16">
        <v>2</v>
      </c>
      <c r="Y11" s="20" t="str">
        <f t="shared" si="10"/>
        <v>$2,200</v>
      </c>
      <c r="Z11" s="20">
        <f t="shared" si="11"/>
        <v>4400</v>
      </c>
      <c r="AA11" s="16"/>
      <c r="AB11" s="20" t="str">
        <f t="shared" si="12"/>
        <v/>
      </c>
      <c r="AC11" s="20" t="str">
        <f t="shared" si="13"/>
        <v/>
      </c>
      <c r="AD11" s="37"/>
      <c r="AE11" s="20" t="str">
        <f t="shared" si="14"/>
        <v/>
      </c>
      <c r="AF11" s="20" t="str">
        <f t="shared" si="15"/>
        <v/>
      </c>
      <c r="AG11" s="63"/>
      <c r="AH11" s="20" t="str">
        <f t="shared" si="16"/>
        <v/>
      </c>
      <c r="AI11" s="20" t="str">
        <f t="shared" si="17"/>
        <v/>
      </c>
      <c r="AJ11" s="63"/>
      <c r="AK11" s="20" t="str">
        <f t="shared" si="18"/>
        <v/>
      </c>
      <c r="AL11" s="20" t="str">
        <f t="shared" si="19"/>
        <v/>
      </c>
      <c r="AM11" s="63"/>
      <c r="AN11" s="4"/>
      <c r="AO11" s="4"/>
      <c r="AP11" s="20">
        <f t="shared" si="20"/>
        <v>4400</v>
      </c>
      <c r="AQ11" s="56"/>
      <c r="AR11" s="56"/>
      <c r="AS11" s="82"/>
      <c r="AT11" s="56"/>
      <c r="AU11" s="56"/>
      <c r="AV11" s="56"/>
      <c r="AW11" s="56"/>
      <c r="AX11" s="56"/>
      <c r="AY11" s="56"/>
      <c r="AZ11" s="56"/>
      <c r="BA11" s="56"/>
    </row>
    <row r="12" spans="1:53" x14ac:dyDescent="0.25">
      <c r="A12" s="71" t="s">
        <v>318</v>
      </c>
      <c r="B12" s="122" t="s">
        <v>447</v>
      </c>
      <c r="C12" s="67" t="s">
        <v>33</v>
      </c>
      <c r="D12" s="67" t="s">
        <v>34</v>
      </c>
      <c r="E12" s="67" t="s">
        <v>5</v>
      </c>
      <c r="F12" s="69" t="s">
        <v>162</v>
      </c>
      <c r="G12" s="4"/>
      <c r="H12" s="4"/>
      <c r="I12" s="4"/>
      <c r="J12" s="20" t="str">
        <f t="shared" si="0"/>
        <v/>
      </c>
      <c r="K12" s="20" t="str">
        <f t="shared" si="1"/>
        <v/>
      </c>
      <c r="L12" s="4"/>
      <c r="M12" s="20" t="str">
        <f t="shared" si="2"/>
        <v/>
      </c>
      <c r="N12" s="20" t="str">
        <f t="shared" si="3"/>
        <v/>
      </c>
      <c r="O12" s="4"/>
      <c r="P12" s="20" t="str">
        <f t="shared" si="4"/>
        <v/>
      </c>
      <c r="Q12" s="20" t="str">
        <f t="shared" si="5"/>
        <v/>
      </c>
      <c r="R12" s="4"/>
      <c r="S12" s="20" t="str">
        <f t="shared" si="6"/>
        <v/>
      </c>
      <c r="T12" s="20" t="str">
        <f t="shared" si="7"/>
        <v/>
      </c>
      <c r="U12" s="4"/>
      <c r="V12" s="20" t="str">
        <f t="shared" si="8"/>
        <v/>
      </c>
      <c r="W12" s="20" t="str">
        <f t="shared" si="9"/>
        <v/>
      </c>
      <c r="X12" s="16">
        <v>2</v>
      </c>
      <c r="Y12" s="20" t="str">
        <f t="shared" si="10"/>
        <v>$2,200</v>
      </c>
      <c r="Z12" s="20">
        <f t="shared" si="11"/>
        <v>4400</v>
      </c>
      <c r="AA12" s="16"/>
      <c r="AB12" s="20" t="str">
        <f t="shared" si="12"/>
        <v/>
      </c>
      <c r="AC12" s="20" t="str">
        <f t="shared" si="13"/>
        <v/>
      </c>
      <c r="AD12" s="37"/>
      <c r="AE12" s="20" t="str">
        <f t="shared" si="14"/>
        <v/>
      </c>
      <c r="AF12" s="20" t="str">
        <f t="shared" si="15"/>
        <v/>
      </c>
      <c r="AG12" s="63"/>
      <c r="AH12" s="20" t="str">
        <f t="shared" si="16"/>
        <v/>
      </c>
      <c r="AI12" s="20" t="str">
        <f t="shared" si="17"/>
        <v/>
      </c>
      <c r="AJ12" s="63"/>
      <c r="AK12" s="20" t="str">
        <f t="shared" si="18"/>
        <v/>
      </c>
      <c r="AL12" s="20" t="str">
        <f t="shared" si="19"/>
        <v/>
      </c>
      <c r="AM12" s="20"/>
      <c r="AN12" s="4"/>
      <c r="AO12" s="4"/>
      <c r="AP12" s="20">
        <f t="shared" si="20"/>
        <v>4400</v>
      </c>
      <c r="AQ12" s="56"/>
      <c r="AR12" s="56"/>
      <c r="AS12" s="82"/>
      <c r="AT12" s="56"/>
      <c r="AU12" s="56"/>
      <c r="AV12" s="56"/>
      <c r="AW12" s="56"/>
      <c r="AX12" s="56"/>
      <c r="AY12" s="56"/>
      <c r="AZ12" s="56"/>
      <c r="BA12" s="56"/>
    </row>
    <row r="13" spans="1:53" x14ac:dyDescent="0.25">
      <c r="A13" s="71" t="s">
        <v>319</v>
      </c>
      <c r="B13" s="117"/>
      <c r="C13" s="67" t="s">
        <v>5</v>
      </c>
      <c r="D13" s="67" t="s">
        <v>149</v>
      </c>
      <c r="E13" s="67" t="s">
        <v>150</v>
      </c>
      <c r="F13" s="69" t="s">
        <v>162</v>
      </c>
      <c r="G13" s="4"/>
      <c r="H13" s="4">
        <v>1</v>
      </c>
      <c r="I13" s="4"/>
      <c r="J13" s="20" t="str">
        <f t="shared" si="0"/>
        <v>$110</v>
      </c>
      <c r="K13" s="20">
        <f t="shared" si="1"/>
        <v>110</v>
      </c>
      <c r="L13" s="4">
        <v>2</v>
      </c>
      <c r="M13" s="20" t="str">
        <f t="shared" si="2"/>
        <v>$100</v>
      </c>
      <c r="N13" s="20">
        <f t="shared" si="3"/>
        <v>200</v>
      </c>
      <c r="O13" s="4"/>
      <c r="P13" s="20" t="str">
        <f t="shared" si="4"/>
        <v/>
      </c>
      <c r="Q13" s="20" t="str">
        <f t="shared" si="5"/>
        <v/>
      </c>
      <c r="R13" s="4"/>
      <c r="S13" s="20" t="str">
        <f t="shared" si="6"/>
        <v/>
      </c>
      <c r="T13" s="20" t="str">
        <f t="shared" si="7"/>
        <v/>
      </c>
      <c r="U13" s="4"/>
      <c r="V13" s="20" t="str">
        <f t="shared" si="8"/>
        <v/>
      </c>
      <c r="W13" s="20" t="str">
        <f t="shared" si="9"/>
        <v/>
      </c>
      <c r="X13" s="16">
        <v>2</v>
      </c>
      <c r="Y13" s="20" t="str">
        <f t="shared" si="10"/>
        <v>$2,200</v>
      </c>
      <c r="Z13" s="20">
        <f t="shared" si="11"/>
        <v>4400</v>
      </c>
      <c r="AA13" s="16"/>
      <c r="AB13" s="20" t="str">
        <f t="shared" si="12"/>
        <v/>
      </c>
      <c r="AC13" s="20" t="str">
        <f t="shared" si="13"/>
        <v/>
      </c>
      <c r="AD13" s="37"/>
      <c r="AE13" s="20" t="str">
        <f t="shared" si="14"/>
        <v/>
      </c>
      <c r="AF13" s="20" t="str">
        <f t="shared" si="15"/>
        <v/>
      </c>
      <c r="AG13" s="63"/>
      <c r="AH13" s="20" t="str">
        <f t="shared" si="16"/>
        <v/>
      </c>
      <c r="AI13" s="20" t="str">
        <f t="shared" si="17"/>
        <v/>
      </c>
      <c r="AJ13" s="63"/>
      <c r="AK13" s="20" t="str">
        <f t="shared" si="18"/>
        <v/>
      </c>
      <c r="AL13" s="20" t="str">
        <f t="shared" si="19"/>
        <v/>
      </c>
      <c r="AM13" s="63"/>
      <c r="AN13" s="4"/>
      <c r="AO13" s="4"/>
      <c r="AP13" s="20">
        <f t="shared" si="20"/>
        <v>4710</v>
      </c>
      <c r="AQ13" s="56"/>
      <c r="AR13" s="56"/>
      <c r="AS13" s="82"/>
      <c r="AT13" s="56"/>
      <c r="AU13" s="56"/>
      <c r="AV13" s="56"/>
      <c r="AW13" s="56"/>
      <c r="AX13" s="56"/>
      <c r="AY13" s="56"/>
      <c r="AZ13" s="56"/>
      <c r="BA13" s="56"/>
    </row>
    <row r="14" spans="1:53" x14ac:dyDescent="0.25">
      <c r="A14" s="71" t="s">
        <v>244</v>
      </c>
      <c r="B14" s="122" t="s">
        <v>448</v>
      </c>
      <c r="C14" s="67" t="s">
        <v>44</v>
      </c>
      <c r="D14" s="67" t="s">
        <v>45</v>
      </c>
      <c r="E14" s="67" t="s">
        <v>5</v>
      </c>
      <c r="F14" s="68" t="s">
        <v>162</v>
      </c>
      <c r="G14" s="4"/>
      <c r="H14" s="4"/>
      <c r="I14" s="4"/>
      <c r="J14" s="20" t="str">
        <f t="shared" si="0"/>
        <v/>
      </c>
      <c r="K14" s="20" t="str">
        <f t="shared" si="1"/>
        <v/>
      </c>
      <c r="L14" s="4"/>
      <c r="M14" s="20" t="str">
        <f t="shared" si="2"/>
        <v/>
      </c>
      <c r="N14" s="20" t="str">
        <f t="shared" si="3"/>
        <v/>
      </c>
      <c r="O14" s="4"/>
      <c r="P14" s="20" t="str">
        <f t="shared" si="4"/>
        <v/>
      </c>
      <c r="Q14" s="20" t="str">
        <f t="shared" si="5"/>
        <v/>
      </c>
      <c r="R14" s="4"/>
      <c r="S14" s="20" t="str">
        <f t="shared" si="6"/>
        <v/>
      </c>
      <c r="T14" s="20" t="str">
        <f t="shared" si="7"/>
        <v/>
      </c>
      <c r="U14" s="4"/>
      <c r="V14" s="20" t="str">
        <f t="shared" si="8"/>
        <v/>
      </c>
      <c r="W14" s="20" t="str">
        <f t="shared" si="9"/>
        <v/>
      </c>
      <c r="X14" s="16">
        <v>1</v>
      </c>
      <c r="Y14" s="20" t="str">
        <f t="shared" si="10"/>
        <v>$2,200</v>
      </c>
      <c r="Z14" s="20">
        <f t="shared" si="11"/>
        <v>2200</v>
      </c>
      <c r="AA14" s="16">
        <v>1</v>
      </c>
      <c r="AB14" s="20" t="str">
        <f t="shared" si="12"/>
        <v>$200</v>
      </c>
      <c r="AC14" s="20">
        <f t="shared" si="13"/>
        <v>200</v>
      </c>
      <c r="AD14" s="37"/>
      <c r="AE14" s="20" t="str">
        <f t="shared" si="14"/>
        <v/>
      </c>
      <c r="AF14" s="20" t="str">
        <f t="shared" si="15"/>
        <v/>
      </c>
      <c r="AG14" s="63"/>
      <c r="AH14" s="20" t="str">
        <f t="shared" si="16"/>
        <v/>
      </c>
      <c r="AI14" s="20" t="str">
        <f t="shared" si="17"/>
        <v/>
      </c>
      <c r="AJ14" s="63"/>
      <c r="AK14" s="20" t="str">
        <f t="shared" si="18"/>
        <v/>
      </c>
      <c r="AL14" s="20" t="str">
        <f t="shared" si="19"/>
        <v/>
      </c>
      <c r="AM14" s="20"/>
      <c r="AN14" s="4"/>
      <c r="AO14" s="4"/>
      <c r="AP14" s="20">
        <f t="shared" si="20"/>
        <v>2400</v>
      </c>
      <c r="AQ14" s="56"/>
      <c r="AR14" s="56"/>
      <c r="AS14" s="82"/>
      <c r="AT14" s="56"/>
      <c r="AU14" s="56"/>
      <c r="AV14" s="56"/>
      <c r="AW14" s="56"/>
      <c r="AX14" s="56"/>
      <c r="AY14" s="56"/>
      <c r="AZ14" s="56"/>
      <c r="BA14" s="56"/>
    </row>
    <row r="15" spans="1:53" x14ac:dyDescent="0.25">
      <c r="A15" s="71" t="s">
        <v>320</v>
      </c>
      <c r="B15" s="121"/>
      <c r="C15" s="67" t="s">
        <v>133</v>
      </c>
      <c r="D15" s="67" t="s">
        <v>134</v>
      </c>
      <c r="E15" s="67" t="s">
        <v>5</v>
      </c>
      <c r="F15" s="68" t="s">
        <v>162</v>
      </c>
      <c r="G15" s="4"/>
      <c r="H15" s="4"/>
      <c r="I15" s="4"/>
      <c r="J15" s="20" t="str">
        <f t="shared" si="0"/>
        <v/>
      </c>
      <c r="K15" s="20" t="str">
        <f t="shared" si="1"/>
        <v/>
      </c>
      <c r="L15" s="4"/>
      <c r="M15" s="20" t="str">
        <f t="shared" si="2"/>
        <v/>
      </c>
      <c r="N15" s="20" t="str">
        <f t="shared" si="3"/>
        <v/>
      </c>
      <c r="O15" s="4"/>
      <c r="P15" s="20" t="str">
        <f t="shared" si="4"/>
        <v/>
      </c>
      <c r="Q15" s="20" t="str">
        <f t="shared" si="5"/>
        <v/>
      </c>
      <c r="R15" s="4"/>
      <c r="S15" s="20" t="str">
        <f t="shared" si="6"/>
        <v/>
      </c>
      <c r="T15" s="20" t="str">
        <f t="shared" si="7"/>
        <v/>
      </c>
      <c r="U15" s="4"/>
      <c r="V15" s="20" t="str">
        <f t="shared" si="8"/>
        <v/>
      </c>
      <c r="W15" s="20" t="str">
        <f t="shared" si="9"/>
        <v/>
      </c>
      <c r="X15" s="16"/>
      <c r="Y15" s="20" t="str">
        <f t="shared" si="10"/>
        <v/>
      </c>
      <c r="Z15" s="20" t="str">
        <f t="shared" si="11"/>
        <v/>
      </c>
      <c r="AA15" s="16"/>
      <c r="AB15" s="20" t="str">
        <f t="shared" si="12"/>
        <v/>
      </c>
      <c r="AC15" s="20" t="str">
        <f t="shared" si="13"/>
        <v/>
      </c>
      <c r="AD15" s="37"/>
      <c r="AE15" s="20" t="str">
        <f t="shared" si="14"/>
        <v/>
      </c>
      <c r="AF15" s="20" t="str">
        <f t="shared" si="15"/>
        <v/>
      </c>
      <c r="AG15" s="63"/>
      <c r="AH15" s="20" t="str">
        <f t="shared" si="16"/>
        <v/>
      </c>
      <c r="AI15" s="20" t="str">
        <f t="shared" si="17"/>
        <v/>
      </c>
      <c r="AJ15" s="63"/>
      <c r="AK15" s="20" t="str">
        <f t="shared" si="18"/>
        <v/>
      </c>
      <c r="AL15" s="20" t="str">
        <f t="shared" si="19"/>
        <v/>
      </c>
      <c r="AM15" s="63"/>
      <c r="AN15" s="4"/>
      <c r="AO15" s="4"/>
      <c r="AP15" s="20">
        <f t="shared" si="20"/>
        <v>0</v>
      </c>
      <c r="AQ15" s="56"/>
      <c r="AR15" s="56"/>
      <c r="AS15" s="82"/>
      <c r="AT15" s="56"/>
      <c r="AU15" s="56"/>
      <c r="AV15" s="56"/>
      <c r="AW15" s="56"/>
      <c r="AX15" s="56"/>
      <c r="AY15" s="56"/>
      <c r="AZ15" s="56"/>
      <c r="BA15" s="56"/>
    </row>
    <row r="16" spans="1:53" x14ac:dyDescent="0.25">
      <c r="A16" s="71" t="s">
        <v>321</v>
      </c>
      <c r="B16" s="121"/>
      <c r="C16" s="67" t="s">
        <v>5</v>
      </c>
      <c r="D16" s="67" t="s">
        <v>151</v>
      </c>
      <c r="E16" s="67" t="s">
        <v>133</v>
      </c>
      <c r="F16" s="68" t="s">
        <v>162</v>
      </c>
      <c r="G16" s="4"/>
      <c r="H16" s="4"/>
      <c r="I16" s="4"/>
      <c r="J16" s="20" t="str">
        <f t="shared" si="0"/>
        <v/>
      </c>
      <c r="K16" s="20" t="str">
        <f t="shared" si="1"/>
        <v/>
      </c>
      <c r="L16" s="4"/>
      <c r="M16" s="20" t="str">
        <f t="shared" si="2"/>
        <v/>
      </c>
      <c r="N16" s="20" t="str">
        <f t="shared" si="3"/>
        <v/>
      </c>
      <c r="O16" s="4"/>
      <c r="P16" s="20" t="str">
        <f t="shared" si="4"/>
        <v/>
      </c>
      <c r="Q16" s="20" t="str">
        <f t="shared" si="5"/>
        <v/>
      </c>
      <c r="R16" s="4"/>
      <c r="S16" s="20" t="str">
        <f t="shared" si="6"/>
        <v/>
      </c>
      <c r="T16" s="20" t="str">
        <f t="shared" si="7"/>
        <v/>
      </c>
      <c r="U16" s="4"/>
      <c r="V16" s="20" t="str">
        <f t="shared" si="8"/>
        <v/>
      </c>
      <c r="W16" s="20" t="str">
        <f t="shared" si="9"/>
        <v/>
      </c>
      <c r="X16" s="16">
        <v>1</v>
      </c>
      <c r="Y16" s="20" t="str">
        <f t="shared" si="10"/>
        <v>$2,200</v>
      </c>
      <c r="Z16" s="20">
        <f t="shared" si="11"/>
        <v>2200</v>
      </c>
      <c r="AA16" s="16"/>
      <c r="AB16" s="20" t="str">
        <f t="shared" si="12"/>
        <v/>
      </c>
      <c r="AC16" s="20" t="str">
        <f t="shared" si="13"/>
        <v/>
      </c>
      <c r="AD16" s="37"/>
      <c r="AE16" s="20" t="str">
        <f t="shared" si="14"/>
        <v/>
      </c>
      <c r="AF16" s="20" t="str">
        <f t="shared" si="15"/>
        <v/>
      </c>
      <c r="AG16" s="63"/>
      <c r="AH16" s="20" t="str">
        <f t="shared" si="16"/>
        <v/>
      </c>
      <c r="AI16" s="20" t="str">
        <f t="shared" si="17"/>
        <v/>
      </c>
      <c r="AJ16" s="63"/>
      <c r="AK16" s="20" t="str">
        <f t="shared" si="18"/>
        <v/>
      </c>
      <c r="AL16" s="20" t="str">
        <f t="shared" si="19"/>
        <v/>
      </c>
      <c r="AM16" s="63"/>
      <c r="AN16" s="4"/>
      <c r="AO16" s="4"/>
      <c r="AP16" s="20">
        <f t="shared" si="20"/>
        <v>2200</v>
      </c>
      <c r="AQ16" s="56"/>
      <c r="AR16" s="56"/>
      <c r="AS16" s="82"/>
      <c r="AT16" s="56"/>
      <c r="AU16" s="56"/>
      <c r="AV16" s="56"/>
      <c r="AW16" s="56"/>
      <c r="AX16" s="56"/>
      <c r="AY16" s="56"/>
      <c r="AZ16" s="56"/>
      <c r="BA16" s="56"/>
    </row>
    <row r="17" spans="1:53" x14ac:dyDescent="0.25">
      <c r="A17" s="71" t="s">
        <v>322</v>
      </c>
      <c r="B17" s="117"/>
      <c r="C17" s="67" t="s">
        <v>5</v>
      </c>
      <c r="D17" s="67" t="s">
        <v>153</v>
      </c>
      <c r="E17" s="67" t="s">
        <v>133</v>
      </c>
      <c r="F17" s="68" t="s">
        <v>162</v>
      </c>
      <c r="G17" s="4"/>
      <c r="H17" s="4"/>
      <c r="I17" s="4"/>
      <c r="J17" s="20" t="str">
        <f t="shared" si="0"/>
        <v/>
      </c>
      <c r="K17" s="20" t="str">
        <f t="shared" si="1"/>
        <v/>
      </c>
      <c r="L17" s="4"/>
      <c r="M17" s="20" t="str">
        <f t="shared" si="2"/>
        <v/>
      </c>
      <c r="N17" s="20" t="str">
        <f t="shared" si="3"/>
        <v/>
      </c>
      <c r="O17" s="4"/>
      <c r="P17" s="20" t="str">
        <f t="shared" si="4"/>
        <v/>
      </c>
      <c r="Q17" s="20" t="str">
        <f t="shared" si="5"/>
        <v/>
      </c>
      <c r="R17" s="4"/>
      <c r="S17" s="20" t="str">
        <f t="shared" si="6"/>
        <v/>
      </c>
      <c r="T17" s="20" t="str">
        <f t="shared" si="7"/>
        <v/>
      </c>
      <c r="U17" s="4"/>
      <c r="V17" s="20" t="str">
        <f t="shared" si="8"/>
        <v/>
      </c>
      <c r="W17" s="20" t="str">
        <f t="shared" si="9"/>
        <v/>
      </c>
      <c r="X17" s="16">
        <v>2</v>
      </c>
      <c r="Y17" s="20" t="str">
        <f t="shared" si="10"/>
        <v>$2,200</v>
      </c>
      <c r="Z17" s="20">
        <f t="shared" si="11"/>
        <v>4400</v>
      </c>
      <c r="AA17" s="16"/>
      <c r="AB17" s="20" t="str">
        <f t="shared" si="12"/>
        <v/>
      </c>
      <c r="AC17" s="20" t="str">
        <f t="shared" si="13"/>
        <v/>
      </c>
      <c r="AD17" s="37"/>
      <c r="AE17" s="20" t="str">
        <f t="shared" si="14"/>
        <v/>
      </c>
      <c r="AF17" s="20" t="str">
        <f t="shared" si="15"/>
        <v/>
      </c>
      <c r="AG17" s="63"/>
      <c r="AH17" s="20" t="str">
        <f t="shared" si="16"/>
        <v/>
      </c>
      <c r="AI17" s="20" t="str">
        <f t="shared" si="17"/>
        <v/>
      </c>
      <c r="AJ17" s="63"/>
      <c r="AK17" s="20" t="str">
        <f t="shared" si="18"/>
        <v/>
      </c>
      <c r="AL17" s="20" t="str">
        <f t="shared" si="19"/>
        <v/>
      </c>
      <c r="AM17" s="63"/>
      <c r="AN17" s="4"/>
      <c r="AO17" s="4"/>
      <c r="AP17" s="20">
        <f t="shared" si="20"/>
        <v>4400</v>
      </c>
      <c r="AQ17" s="56"/>
      <c r="AR17" s="56"/>
      <c r="AS17" s="82"/>
      <c r="AT17" s="56"/>
      <c r="AU17" s="56"/>
      <c r="AV17" s="56"/>
      <c r="AW17" s="56"/>
      <c r="AX17" s="56"/>
      <c r="AY17" s="56"/>
      <c r="AZ17" s="56"/>
      <c r="BA17" s="56"/>
    </row>
    <row r="18" spans="1:53" x14ac:dyDescent="0.25">
      <c r="A18" s="71" t="s">
        <v>323</v>
      </c>
      <c r="B18" s="93" t="s">
        <v>449</v>
      </c>
      <c r="C18" s="67" t="s">
        <v>44</v>
      </c>
      <c r="D18" s="67" t="s">
        <v>46</v>
      </c>
      <c r="E18" s="67" t="s">
        <v>16</v>
      </c>
      <c r="F18" s="69" t="s">
        <v>162</v>
      </c>
      <c r="G18" s="4">
        <v>2</v>
      </c>
      <c r="H18" s="4">
        <v>2</v>
      </c>
      <c r="I18" s="4"/>
      <c r="J18" s="20" t="str">
        <f t="shared" si="0"/>
        <v>$110</v>
      </c>
      <c r="K18" s="20">
        <f t="shared" si="1"/>
        <v>440</v>
      </c>
      <c r="L18" s="4">
        <v>3</v>
      </c>
      <c r="M18" s="20" t="str">
        <f t="shared" si="2"/>
        <v>$100</v>
      </c>
      <c r="N18" s="20">
        <f t="shared" si="3"/>
        <v>300</v>
      </c>
      <c r="O18" s="4"/>
      <c r="P18" s="20" t="str">
        <f t="shared" si="4"/>
        <v/>
      </c>
      <c r="Q18" s="20" t="str">
        <f t="shared" si="5"/>
        <v/>
      </c>
      <c r="R18" s="4"/>
      <c r="S18" s="20" t="str">
        <f t="shared" si="6"/>
        <v/>
      </c>
      <c r="T18" s="20" t="str">
        <f t="shared" si="7"/>
        <v/>
      </c>
      <c r="U18" s="4">
        <v>150</v>
      </c>
      <c r="V18" s="20" t="str">
        <f t="shared" si="8"/>
        <v>$2</v>
      </c>
      <c r="W18" s="20">
        <f t="shared" si="9"/>
        <v>300</v>
      </c>
      <c r="X18" s="16"/>
      <c r="Y18" s="20" t="str">
        <f t="shared" si="10"/>
        <v/>
      </c>
      <c r="Z18" s="20" t="str">
        <f t="shared" si="11"/>
        <v/>
      </c>
      <c r="AA18" s="16"/>
      <c r="AB18" s="20" t="str">
        <f t="shared" si="12"/>
        <v/>
      </c>
      <c r="AC18" s="20" t="str">
        <f t="shared" si="13"/>
        <v/>
      </c>
      <c r="AD18" s="37"/>
      <c r="AE18" s="20" t="str">
        <f t="shared" si="14"/>
        <v/>
      </c>
      <c r="AF18" s="20" t="str">
        <f t="shared" si="15"/>
        <v/>
      </c>
      <c r="AG18" s="63"/>
      <c r="AH18" s="20" t="str">
        <f t="shared" si="16"/>
        <v/>
      </c>
      <c r="AI18" s="20" t="str">
        <f t="shared" si="17"/>
        <v/>
      </c>
      <c r="AJ18" s="63"/>
      <c r="AK18" s="20" t="str">
        <f t="shared" si="18"/>
        <v/>
      </c>
      <c r="AL18" s="20" t="str">
        <f t="shared" si="19"/>
        <v/>
      </c>
      <c r="AM18" s="63"/>
      <c r="AN18" s="4"/>
      <c r="AO18" s="4"/>
      <c r="AP18" s="20">
        <f t="shared" si="20"/>
        <v>1040</v>
      </c>
      <c r="AQ18" s="56"/>
      <c r="AR18" s="56"/>
      <c r="AS18" s="82"/>
      <c r="AT18" s="56"/>
      <c r="AU18" s="56"/>
      <c r="AV18" s="56"/>
      <c r="AW18" s="56"/>
      <c r="AX18" s="56"/>
      <c r="AY18" s="56"/>
      <c r="AZ18" s="56"/>
      <c r="BA18" s="56"/>
    </row>
    <row r="19" spans="1:53" x14ac:dyDescent="0.25">
      <c r="A19" s="71" t="s">
        <v>324</v>
      </c>
      <c r="B19" s="93" t="s">
        <v>450</v>
      </c>
      <c r="C19" s="67" t="s">
        <v>44</v>
      </c>
      <c r="D19" s="67" t="s">
        <v>47</v>
      </c>
      <c r="E19" s="67" t="s">
        <v>39</v>
      </c>
      <c r="F19" s="68" t="s">
        <v>162</v>
      </c>
      <c r="G19" s="4">
        <v>2</v>
      </c>
      <c r="H19" s="4">
        <v>2</v>
      </c>
      <c r="I19" s="4"/>
      <c r="J19" s="20" t="str">
        <f t="shared" si="0"/>
        <v>$110</v>
      </c>
      <c r="K19" s="20">
        <f t="shared" si="1"/>
        <v>440</v>
      </c>
      <c r="L19" s="4"/>
      <c r="M19" s="20" t="str">
        <f t="shared" si="2"/>
        <v/>
      </c>
      <c r="N19" s="20" t="str">
        <f t="shared" si="3"/>
        <v/>
      </c>
      <c r="O19" s="4"/>
      <c r="P19" s="20" t="str">
        <f t="shared" si="4"/>
        <v/>
      </c>
      <c r="Q19" s="20" t="str">
        <f t="shared" si="5"/>
        <v/>
      </c>
      <c r="R19" s="4"/>
      <c r="S19" s="20" t="str">
        <f t="shared" si="6"/>
        <v/>
      </c>
      <c r="T19" s="20" t="str">
        <f t="shared" si="7"/>
        <v/>
      </c>
      <c r="U19" s="4"/>
      <c r="V19" s="20" t="str">
        <f t="shared" si="8"/>
        <v/>
      </c>
      <c r="W19" s="20" t="str">
        <f t="shared" si="9"/>
        <v/>
      </c>
      <c r="X19" s="16"/>
      <c r="Y19" s="20" t="str">
        <f t="shared" si="10"/>
        <v/>
      </c>
      <c r="Z19" s="20" t="str">
        <f t="shared" si="11"/>
        <v/>
      </c>
      <c r="AA19" s="16"/>
      <c r="AB19" s="20" t="str">
        <f t="shared" si="12"/>
        <v/>
      </c>
      <c r="AC19" s="20" t="str">
        <f t="shared" si="13"/>
        <v/>
      </c>
      <c r="AD19" s="37"/>
      <c r="AE19" s="20" t="str">
        <f t="shared" si="14"/>
        <v/>
      </c>
      <c r="AF19" s="20" t="str">
        <f t="shared" si="15"/>
        <v/>
      </c>
      <c r="AG19" s="63"/>
      <c r="AH19" s="20" t="str">
        <f t="shared" si="16"/>
        <v/>
      </c>
      <c r="AI19" s="20" t="str">
        <f t="shared" si="17"/>
        <v/>
      </c>
      <c r="AJ19" s="63"/>
      <c r="AK19" s="20" t="str">
        <f t="shared" si="18"/>
        <v/>
      </c>
      <c r="AL19" s="20" t="str">
        <f t="shared" si="19"/>
        <v/>
      </c>
      <c r="AM19" s="63"/>
      <c r="AN19" s="4"/>
      <c r="AO19" s="4"/>
      <c r="AP19" s="20">
        <f t="shared" si="20"/>
        <v>440</v>
      </c>
      <c r="AQ19" s="24"/>
      <c r="AR19" s="56"/>
      <c r="AS19" s="82"/>
      <c r="AT19" s="56"/>
      <c r="AU19" s="56"/>
      <c r="AV19" s="56"/>
      <c r="AW19" s="56"/>
      <c r="AX19" s="56"/>
      <c r="AY19" s="56"/>
      <c r="AZ19" s="56"/>
      <c r="BA19" s="56"/>
    </row>
    <row r="20" spans="1:53" x14ac:dyDescent="0.25">
      <c r="A20" s="71" t="s">
        <v>325</v>
      </c>
      <c r="B20" s="93" t="s">
        <v>451</v>
      </c>
      <c r="C20" s="67" t="s">
        <v>50</v>
      </c>
      <c r="D20" s="67" t="s">
        <v>51</v>
      </c>
      <c r="E20" s="67" t="s">
        <v>5</v>
      </c>
      <c r="F20" s="69" t="s">
        <v>162</v>
      </c>
      <c r="G20" s="4"/>
      <c r="H20" s="4"/>
      <c r="I20" s="4"/>
      <c r="J20" s="20" t="str">
        <f t="shared" si="0"/>
        <v/>
      </c>
      <c r="K20" s="20" t="str">
        <f t="shared" si="1"/>
        <v/>
      </c>
      <c r="L20" s="4"/>
      <c r="M20" s="20" t="str">
        <f t="shared" si="2"/>
        <v/>
      </c>
      <c r="N20" s="20" t="str">
        <f t="shared" si="3"/>
        <v/>
      </c>
      <c r="O20" s="4"/>
      <c r="P20" s="20" t="str">
        <f t="shared" si="4"/>
        <v/>
      </c>
      <c r="Q20" s="20" t="str">
        <f t="shared" si="5"/>
        <v/>
      </c>
      <c r="R20" s="4"/>
      <c r="S20" s="20" t="str">
        <f t="shared" si="6"/>
        <v/>
      </c>
      <c r="T20" s="20" t="str">
        <f t="shared" si="7"/>
        <v/>
      </c>
      <c r="U20" s="4"/>
      <c r="V20" s="20" t="str">
        <f t="shared" si="8"/>
        <v/>
      </c>
      <c r="W20" s="20" t="str">
        <f t="shared" si="9"/>
        <v/>
      </c>
      <c r="X20" s="16">
        <v>2</v>
      </c>
      <c r="Y20" s="20" t="str">
        <f t="shared" si="10"/>
        <v>$2,200</v>
      </c>
      <c r="Z20" s="20">
        <f t="shared" si="11"/>
        <v>4400</v>
      </c>
      <c r="AA20" s="16"/>
      <c r="AB20" s="20" t="str">
        <f t="shared" si="12"/>
        <v/>
      </c>
      <c r="AC20" s="20" t="str">
        <f t="shared" si="13"/>
        <v/>
      </c>
      <c r="AD20" s="37"/>
      <c r="AE20" s="20" t="str">
        <f t="shared" si="14"/>
        <v/>
      </c>
      <c r="AF20" s="20" t="str">
        <f t="shared" si="15"/>
        <v/>
      </c>
      <c r="AG20" s="63"/>
      <c r="AH20" s="20" t="str">
        <f t="shared" si="16"/>
        <v/>
      </c>
      <c r="AI20" s="20" t="str">
        <f t="shared" si="17"/>
        <v/>
      </c>
      <c r="AJ20" s="63">
        <v>1</v>
      </c>
      <c r="AK20" s="20" t="str">
        <f t="shared" si="18"/>
        <v>$375</v>
      </c>
      <c r="AL20" s="20">
        <f t="shared" si="19"/>
        <v>375</v>
      </c>
      <c r="AM20" s="20"/>
      <c r="AN20" s="4"/>
      <c r="AO20" s="8" t="s">
        <v>488</v>
      </c>
      <c r="AP20" s="20">
        <f>SUM(K20,N20,Q20,T20,W20,Z20,AC20,AF20, AN20,AL20)</f>
        <v>4775</v>
      </c>
      <c r="AQ20" s="56"/>
      <c r="AR20" s="56"/>
      <c r="AS20" s="82"/>
      <c r="AT20" s="56"/>
      <c r="AU20" s="56"/>
      <c r="AV20" s="56"/>
      <c r="AW20" s="56"/>
      <c r="AX20" s="56"/>
      <c r="AY20" s="56"/>
      <c r="AZ20" s="56"/>
      <c r="BA20" s="56"/>
    </row>
    <row r="21" spans="1:53" x14ac:dyDescent="0.25">
      <c r="A21" s="71" t="s">
        <v>326</v>
      </c>
      <c r="B21" s="93" t="s">
        <v>452</v>
      </c>
      <c r="C21" s="67" t="s">
        <v>52</v>
      </c>
      <c r="D21" s="67" t="s">
        <v>53</v>
      </c>
      <c r="E21" s="67" t="s">
        <v>54</v>
      </c>
      <c r="F21" s="68" t="s">
        <v>162</v>
      </c>
      <c r="G21" s="4"/>
      <c r="H21" s="4"/>
      <c r="I21" s="4"/>
      <c r="J21" s="20" t="str">
        <f t="shared" si="0"/>
        <v/>
      </c>
      <c r="K21" s="20" t="str">
        <f t="shared" si="1"/>
        <v/>
      </c>
      <c r="L21" s="4"/>
      <c r="M21" s="20" t="str">
        <f t="shared" si="2"/>
        <v/>
      </c>
      <c r="N21" s="20" t="str">
        <f t="shared" si="3"/>
        <v/>
      </c>
      <c r="O21" s="4"/>
      <c r="P21" s="20" t="str">
        <f t="shared" si="4"/>
        <v/>
      </c>
      <c r="Q21" s="20" t="str">
        <f t="shared" si="5"/>
        <v/>
      </c>
      <c r="R21" s="4"/>
      <c r="S21" s="20" t="str">
        <f t="shared" si="6"/>
        <v/>
      </c>
      <c r="T21" s="20" t="str">
        <f t="shared" si="7"/>
        <v/>
      </c>
      <c r="U21" s="4"/>
      <c r="V21" s="20" t="str">
        <f t="shared" si="8"/>
        <v/>
      </c>
      <c r="W21" s="20" t="str">
        <f t="shared" si="9"/>
        <v/>
      </c>
      <c r="X21" s="16">
        <v>2</v>
      </c>
      <c r="Y21" s="20" t="str">
        <f t="shared" si="10"/>
        <v>$2,200</v>
      </c>
      <c r="Z21" s="20">
        <f t="shared" si="11"/>
        <v>4400</v>
      </c>
      <c r="AA21" s="16"/>
      <c r="AB21" s="20" t="str">
        <f t="shared" si="12"/>
        <v/>
      </c>
      <c r="AC21" s="20" t="str">
        <f t="shared" si="13"/>
        <v/>
      </c>
      <c r="AD21" s="37"/>
      <c r="AE21" s="20" t="str">
        <f t="shared" si="14"/>
        <v/>
      </c>
      <c r="AF21" s="20" t="str">
        <f t="shared" si="15"/>
        <v/>
      </c>
      <c r="AG21" s="63"/>
      <c r="AH21" s="20" t="str">
        <f t="shared" si="16"/>
        <v/>
      </c>
      <c r="AI21" s="20" t="str">
        <f t="shared" si="17"/>
        <v/>
      </c>
      <c r="AJ21" s="63"/>
      <c r="AK21" s="20" t="str">
        <f t="shared" si="18"/>
        <v/>
      </c>
      <c r="AL21" s="20" t="str">
        <f t="shared" si="19"/>
        <v/>
      </c>
      <c r="AM21" s="63"/>
      <c r="AN21" s="4"/>
      <c r="AO21" s="4"/>
      <c r="AP21" s="20">
        <f t="shared" ref="AP21:AP28" si="21">SUM(K21,N21,Q21,T21,W21,Z21,AC21,AN21)</f>
        <v>4400</v>
      </c>
      <c r="AQ21" s="56"/>
      <c r="AR21" s="56"/>
      <c r="AS21" s="82"/>
      <c r="AT21" s="56"/>
      <c r="AU21" s="56"/>
      <c r="AV21" s="56"/>
      <c r="AW21" s="56"/>
      <c r="AX21" s="56"/>
      <c r="AY21" s="56"/>
      <c r="AZ21" s="56"/>
      <c r="BA21" s="56"/>
    </row>
    <row r="22" spans="1:53" x14ac:dyDescent="0.25">
      <c r="A22" s="71" t="s">
        <v>327</v>
      </c>
      <c r="B22" s="122" t="s">
        <v>453</v>
      </c>
      <c r="C22" s="67" t="s">
        <v>60</v>
      </c>
      <c r="D22" s="67" t="s">
        <v>65</v>
      </c>
      <c r="E22" s="67" t="s">
        <v>5</v>
      </c>
      <c r="F22" s="69" t="s">
        <v>162</v>
      </c>
      <c r="G22" s="4"/>
      <c r="H22" s="4"/>
      <c r="I22" s="4">
        <v>2</v>
      </c>
      <c r="J22" s="20" t="str">
        <f t="shared" si="0"/>
        <v>$110</v>
      </c>
      <c r="K22" s="20">
        <f t="shared" si="1"/>
        <v>220</v>
      </c>
      <c r="L22" s="4"/>
      <c r="M22" s="20" t="str">
        <f t="shared" si="2"/>
        <v/>
      </c>
      <c r="N22" s="20" t="str">
        <f t="shared" si="3"/>
        <v/>
      </c>
      <c r="O22" s="4"/>
      <c r="P22" s="20" t="str">
        <f t="shared" si="4"/>
        <v/>
      </c>
      <c r="Q22" s="20" t="str">
        <f t="shared" si="5"/>
        <v/>
      </c>
      <c r="R22" s="4">
        <v>2</v>
      </c>
      <c r="S22" s="20" t="str">
        <f t="shared" si="6"/>
        <v>$110</v>
      </c>
      <c r="T22" s="20">
        <f t="shared" si="7"/>
        <v>220</v>
      </c>
      <c r="U22" s="4"/>
      <c r="V22" s="20" t="str">
        <f t="shared" si="8"/>
        <v/>
      </c>
      <c r="W22" s="20" t="str">
        <f t="shared" si="9"/>
        <v/>
      </c>
      <c r="X22" s="16">
        <v>2</v>
      </c>
      <c r="Y22" s="20" t="str">
        <f t="shared" si="10"/>
        <v>$2,200</v>
      </c>
      <c r="Z22" s="20">
        <f t="shared" si="11"/>
        <v>4400</v>
      </c>
      <c r="AA22" s="16"/>
      <c r="AB22" s="20" t="str">
        <f t="shared" si="12"/>
        <v/>
      </c>
      <c r="AC22" s="20" t="str">
        <f t="shared" si="13"/>
        <v/>
      </c>
      <c r="AD22" s="37"/>
      <c r="AE22" s="20" t="str">
        <f t="shared" si="14"/>
        <v/>
      </c>
      <c r="AF22" s="20" t="str">
        <f t="shared" si="15"/>
        <v/>
      </c>
      <c r="AG22" s="63"/>
      <c r="AH22" s="20" t="str">
        <f t="shared" si="16"/>
        <v/>
      </c>
      <c r="AI22" s="20" t="str">
        <f t="shared" si="17"/>
        <v/>
      </c>
      <c r="AJ22" s="63"/>
      <c r="AK22" s="20" t="str">
        <f t="shared" si="18"/>
        <v/>
      </c>
      <c r="AL22" s="20" t="str">
        <f t="shared" si="19"/>
        <v/>
      </c>
      <c r="AM22" s="63"/>
      <c r="AN22" s="20"/>
      <c r="AO22" s="4"/>
      <c r="AP22" s="20">
        <f t="shared" si="21"/>
        <v>4840</v>
      </c>
      <c r="AQ22" s="56"/>
      <c r="AR22" s="56"/>
      <c r="AS22" s="82"/>
      <c r="AT22" s="56"/>
      <c r="AU22" s="56"/>
      <c r="AV22" s="56"/>
      <c r="AW22" s="56"/>
      <c r="AX22" s="56"/>
      <c r="AY22" s="56"/>
      <c r="AZ22" s="56"/>
      <c r="BA22" s="56"/>
    </row>
    <row r="23" spans="1:53" x14ac:dyDescent="0.25">
      <c r="A23" s="71" t="s">
        <v>328</v>
      </c>
      <c r="B23" s="117"/>
      <c r="C23" s="67" t="s">
        <v>5</v>
      </c>
      <c r="D23" s="67" t="s">
        <v>145</v>
      </c>
      <c r="E23" s="67" t="s">
        <v>60</v>
      </c>
      <c r="F23" s="69" t="s">
        <v>162</v>
      </c>
      <c r="G23" s="4"/>
      <c r="H23" s="4"/>
      <c r="I23" s="4"/>
      <c r="J23" s="20" t="str">
        <f t="shared" si="0"/>
        <v/>
      </c>
      <c r="K23" s="20" t="str">
        <f t="shared" si="1"/>
        <v/>
      </c>
      <c r="L23" s="4"/>
      <c r="M23" s="20" t="str">
        <f t="shared" si="2"/>
        <v/>
      </c>
      <c r="N23" s="20" t="str">
        <f t="shared" si="3"/>
        <v/>
      </c>
      <c r="O23" s="4"/>
      <c r="P23" s="20" t="str">
        <f t="shared" si="4"/>
        <v/>
      </c>
      <c r="Q23" s="20" t="str">
        <f t="shared" si="5"/>
        <v/>
      </c>
      <c r="R23" s="4"/>
      <c r="S23" s="20" t="str">
        <f t="shared" si="6"/>
        <v/>
      </c>
      <c r="T23" s="20" t="str">
        <f t="shared" si="7"/>
        <v/>
      </c>
      <c r="U23" s="4"/>
      <c r="V23" s="20" t="str">
        <f t="shared" si="8"/>
        <v/>
      </c>
      <c r="W23" s="20" t="str">
        <f t="shared" si="9"/>
        <v/>
      </c>
      <c r="X23" s="16">
        <v>2</v>
      </c>
      <c r="Y23" s="20" t="str">
        <f t="shared" si="10"/>
        <v>$2,200</v>
      </c>
      <c r="Z23" s="20">
        <f t="shared" si="11"/>
        <v>4400</v>
      </c>
      <c r="AA23" s="16"/>
      <c r="AB23" s="20" t="str">
        <f t="shared" si="12"/>
        <v/>
      </c>
      <c r="AC23" s="20" t="str">
        <f t="shared" si="13"/>
        <v/>
      </c>
      <c r="AD23" s="37"/>
      <c r="AE23" s="20" t="str">
        <f t="shared" si="14"/>
        <v/>
      </c>
      <c r="AF23" s="20" t="str">
        <f t="shared" si="15"/>
        <v/>
      </c>
      <c r="AG23" s="63"/>
      <c r="AH23" s="20" t="str">
        <f t="shared" si="16"/>
        <v/>
      </c>
      <c r="AI23" s="20" t="str">
        <f t="shared" si="17"/>
        <v/>
      </c>
      <c r="AJ23" s="63"/>
      <c r="AK23" s="20" t="str">
        <f t="shared" si="18"/>
        <v/>
      </c>
      <c r="AL23" s="20" t="str">
        <f t="shared" si="19"/>
        <v/>
      </c>
      <c r="AM23" s="63"/>
      <c r="AN23" s="4"/>
      <c r="AO23" s="4"/>
      <c r="AP23" s="20">
        <f t="shared" si="21"/>
        <v>4400</v>
      </c>
      <c r="AQ23" s="56"/>
      <c r="AR23" s="56"/>
      <c r="AS23" s="82"/>
      <c r="AT23" s="56"/>
      <c r="AU23" s="56"/>
      <c r="AV23" s="56"/>
      <c r="AW23" s="56"/>
      <c r="AX23" s="56"/>
      <c r="AY23" s="56"/>
      <c r="AZ23" s="56"/>
      <c r="BA23" s="56"/>
    </row>
    <row r="24" spans="1:53" x14ac:dyDescent="0.25">
      <c r="A24" s="71" t="s">
        <v>329</v>
      </c>
      <c r="B24" s="93" t="s">
        <v>454</v>
      </c>
      <c r="C24" s="67" t="s">
        <v>66</v>
      </c>
      <c r="D24" s="67" t="s">
        <v>67</v>
      </c>
      <c r="E24" s="67" t="s">
        <v>5</v>
      </c>
      <c r="F24" s="68" t="s">
        <v>162</v>
      </c>
      <c r="G24" s="4"/>
      <c r="H24" s="4"/>
      <c r="I24" s="4"/>
      <c r="J24" s="20" t="str">
        <f t="shared" si="0"/>
        <v/>
      </c>
      <c r="K24" s="20" t="str">
        <f t="shared" si="1"/>
        <v/>
      </c>
      <c r="L24" s="4"/>
      <c r="M24" s="20" t="str">
        <f t="shared" si="2"/>
        <v/>
      </c>
      <c r="N24" s="20" t="str">
        <f t="shared" si="3"/>
        <v/>
      </c>
      <c r="O24" s="4"/>
      <c r="P24" s="20" t="str">
        <f t="shared" si="4"/>
        <v/>
      </c>
      <c r="Q24" s="20" t="str">
        <f t="shared" si="5"/>
        <v/>
      </c>
      <c r="R24" s="4"/>
      <c r="S24" s="20" t="str">
        <f t="shared" si="6"/>
        <v/>
      </c>
      <c r="T24" s="20" t="str">
        <f t="shared" si="7"/>
        <v/>
      </c>
      <c r="U24" s="4"/>
      <c r="V24" s="20" t="str">
        <f t="shared" si="8"/>
        <v/>
      </c>
      <c r="W24" s="20" t="str">
        <f t="shared" si="9"/>
        <v/>
      </c>
      <c r="X24" s="16"/>
      <c r="Y24" s="20" t="str">
        <f t="shared" si="10"/>
        <v/>
      </c>
      <c r="Z24" s="20" t="str">
        <f t="shared" si="11"/>
        <v/>
      </c>
      <c r="AA24" s="16">
        <v>2</v>
      </c>
      <c r="AB24" s="20" t="str">
        <f t="shared" si="12"/>
        <v>$200</v>
      </c>
      <c r="AC24" s="20">
        <f t="shared" si="13"/>
        <v>400</v>
      </c>
      <c r="AD24" s="37"/>
      <c r="AE24" s="20" t="str">
        <f t="shared" si="14"/>
        <v/>
      </c>
      <c r="AF24" s="20" t="str">
        <f t="shared" si="15"/>
        <v/>
      </c>
      <c r="AG24" s="63">
        <v>1</v>
      </c>
      <c r="AH24" s="20" t="str">
        <f t="shared" si="16"/>
        <v>$200</v>
      </c>
      <c r="AI24" s="20">
        <f t="shared" si="17"/>
        <v>200</v>
      </c>
      <c r="AJ24" s="63"/>
      <c r="AK24" s="20" t="str">
        <f t="shared" si="18"/>
        <v/>
      </c>
      <c r="AL24" s="20" t="str">
        <f t="shared" si="19"/>
        <v/>
      </c>
      <c r="AM24" s="63"/>
      <c r="AN24" s="4"/>
      <c r="AO24" s="8" t="s">
        <v>488</v>
      </c>
      <c r="AP24" s="20">
        <f t="shared" si="21"/>
        <v>400</v>
      </c>
      <c r="AQ24" s="56"/>
      <c r="AR24" s="56"/>
      <c r="AS24" s="82"/>
      <c r="AT24" s="56"/>
      <c r="AU24" s="56"/>
      <c r="AV24" s="56"/>
      <c r="AW24" s="56"/>
      <c r="AX24" s="56"/>
      <c r="AY24" s="56"/>
      <c r="AZ24" s="56"/>
      <c r="BA24" s="56"/>
    </row>
    <row r="25" spans="1:53" x14ac:dyDescent="0.25">
      <c r="A25" s="71" t="s">
        <v>330</v>
      </c>
      <c r="B25" s="122" t="s">
        <v>455</v>
      </c>
      <c r="C25" s="67" t="s">
        <v>11</v>
      </c>
      <c r="D25" s="67" t="s">
        <v>78</v>
      </c>
      <c r="E25" s="67" t="s">
        <v>79</v>
      </c>
      <c r="F25" s="69" t="s">
        <v>162</v>
      </c>
      <c r="G25" s="4"/>
      <c r="H25" s="4"/>
      <c r="I25" s="4"/>
      <c r="J25" s="20" t="str">
        <f t="shared" si="0"/>
        <v/>
      </c>
      <c r="K25" s="20" t="str">
        <f t="shared" si="1"/>
        <v/>
      </c>
      <c r="L25" s="4"/>
      <c r="M25" s="20" t="str">
        <f t="shared" si="2"/>
        <v/>
      </c>
      <c r="N25" s="20" t="str">
        <f t="shared" si="3"/>
        <v/>
      </c>
      <c r="O25" s="4"/>
      <c r="P25" s="20" t="str">
        <f t="shared" si="4"/>
        <v/>
      </c>
      <c r="Q25" s="20" t="str">
        <f t="shared" si="5"/>
        <v/>
      </c>
      <c r="R25" s="4"/>
      <c r="S25" s="20" t="str">
        <f t="shared" si="6"/>
        <v/>
      </c>
      <c r="T25" s="20" t="str">
        <f t="shared" si="7"/>
        <v/>
      </c>
      <c r="U25" s="4"/>
      <c r="V25" s="20" t="str">
        <f t="shared" si="8"/>
        <v/>
      </c>
      <c r="W25" s="20" t="str">
        <f t="shared" si="9"/>
        <v/>
      </c>
      <c r="X25" s="16">
        <v>2</v>
      </c>
      <c r="Y25" s="20" t="str">
        <f t="shared" si="10"/>
        <v>$2,200</v>
      </c>
      <c r="Z25" s="20">
        <f t="shared" si="11"/>
        <v>4400</v>
      </c>
      <c r="AA25" s="16"/>
      <c r="AB25" s="20" t="str">
        <f t="shared" si="12"/>
        <v/>
      </c>
      <c r="AC25" s="20" t="str">
        <f t="shared" si="13"/>
        <v/>
      </c>
      <c r="AD25" s="37"/>
      <c r="AE25" s="20" t="str">
        <f t="shared" si="14"/>
        <v/>
      </c>
      <c r="AF25" s="20" t="str">
        <f t="shared" si="15"/>
        <v/>
      </c>
      <c r="AG25" s="63"/>
      <c r="AH25" s="20" t="str">
        <f t="shared" si="16"/>
        <v/>
      </c>
      <c r="AI25" s="20" t="str">
        <f t="shared" si="17"/>
        <v/>
      </c>
      <c r="AJ25" s="63"/>
      <c r="AK25" s="20" t="str">
        <f t="shared" si="18"/>
        <v/>
      </c>
      <c r="AL25" s="20" t="str">
        <f t="shared" si="19"/>
        <v/>
      </c>
      <c r="AM25" s="63"/>
      <c r="AN25" s="20"/>
      <c r="AO25" s="4"/>
      <c r="AP25" s="20">
        <f t="shared" si="21"/>
        <v>4400</v>
      </c>
      <c r="AQ25" s="56"/>
      <c r="AR25" s="56"/>
      <c r="AS25" s="82"/>
      <c r="AT25" s="56"/>
      <c r="AU25" s="56"/>
      <c r="AV25" s="56"/>
      <c r="AW25" s="56"/>
      <c r="AX25" s="56"/>
      <c r="AY25" s="56"/>
      <c r="AZ25" s="56"/>
      <c r="BA25" s="56"/>
    </row>
    <row r="26" spans="1:53" x14ac:dyDescent="0.25">
      <c r="A26" s="71" t="s">
        <v>331</v>
      </c>
      <c r="B26" s="121"/>
      <c r="C26" s="67" t="s">
        <v>11</v>
      </c>
      <c r="D26" s="67" t="s">
        <v>80</v>
      </c>
      <c r="E26" s="67" t="s">
        <v>79</v>
      </c>
      <c r="F26" s="69" t="s">
        <v>162</v>
      </c>
      <c r="G26" s="4"/>
      <c r="H26" s="4"/>
      <c r="I26" s="4"/>
      <c r="J26" s="20" t="str">
        <f t="shared" si="0"/>
        <v/>
      </c>
      <c r="K26" s="20" t="str">
        <f t="shared" si="1"/>
        <v/>
      </c>
      <c r="L26" s="4"/>
      <c r="M26" s="20" t="str">
        <f t="shared" si="2"/>
        <v/>
      </c>
      <c r="N26" s="20" t="str">
        <f t="shared" si="3"/>
        <v/>
      </c>
      <c r="O26" s="4"/>
      <c r="P26" s="20" t="str">
        <f t="shared" si="4"/>
        <v/>
      </c>
      <c r="Q26" s="20" t="str">
        <f t="shared" si="5"/>
        <v/>
      </c>
      <c r="R26" s="4"/>
      <c r="S26" s="20" t="str">
        <f t="shared" si="6"/>
        <v/>
      </c>
      <c r="T26" s="20" t="str">
        <f t="shared" si="7"/>
        <v/>
      </c>
      <c r="U26" s="4"/>
      <c r="V26" s="20" t="str">
        <f t="shared" si="8"/>
        <v/>
      </c>
      <c r="W26" s="20" t="str">
        <f t="shared" si="9"/>
        <v/>
      </c>
      <c r="X26" s="16">
        <v>2</v>
      </c>
      <c r="Y26" s="20" t="str">
        <f t="shared" si="10"/>
        <v>$2,200</v>
      </c>
      <c r="Z26" s="20">
        <f t="shared" si="11"/>
        <v>4400</v>
      </c>
      <c r="AA26" s="16"/>
      <c r="AB26" s="20" t="str">
        <f t="shared" si="12"/>
        <v/>
      </c>
      <c r="AC26" s="20" t="str">
        <f t="shared" si="13"/>
        <v/>
      </c>
      <c r="AD26" s="37"/>
      <c r="AE26" s="20" t="str">
        <f t="shared" si="14"/>
        <v/>
      </c>
      <c r="AF26" s="20" t="str">
        <f t="shared" si="15"/>
        <v/>
      </c>
      <c r="AG26" s="63"/>
      <c r="AH26" s="20" t="str">
        <f t="shared" si="16"/>
        <v/>
      </c>
      <c r="AI26" s="20" t="str">
        <f t="shared" si="17"/>
        <v/>
      </c>
      <c r="AJ26" s="63"/>
      <c r="AK26" s="20" t="str">
        <f t="shared" si="18"/>
        <v/>
      </c>
      <c r="AL26" s="20" t="str">
        <f t="shared" si="19"/>
        <v/>
      </c>
      <c r="AM26" s="63"/>
      <c r="AN26" s="4"/>
      <c r="AO26" s="4"/>
      <c r="AP26" s="20">
        <f t="shared" si="21"/>
        <v>4400</v>
      </c>
      <c r="AQ26" s="56"/>
      <c r="AR26" s="56"/>
      <c r="AS26" s="82"/>
      <c r="AT26" s="56"/>
      <c r="AU26" s="56"/>
      <c r="AV26" s="56"/>
      <c r="AW26" s="56"/>
      <c r="AX26" s="56"/>
      <c r="AY26" s="56"/>
      <c r="AZ26" s="56"/>
      <c r="BA26" s="56"/>
    </row>
    <row r="27" spans="1:53" x14ac:dyDescent="0.25">
      <c r="A27" s="71" t="s">
        <v>332</v>
      </c>
      <c r="B27" s="121"/>
      <c r="C27" s="67" t="s">
        <v>11</v>
      </c>
      <c r="D27" s="67" t="s">
        <v>80</v>
      </c>
      <c r="E27" s="67" t="s">
        <v>79</v>
      </c>
      <c r="F27" s="69" t="s">
        <v>162</v>
      </c>
      <c r="G27" s="4"/>
      <c r="H27" s="4"/>
      <c r="I27" s="4"/>
      <c r="J27" s="20" t="str">
        <f t="shared" si="0"/>
        <v/>
      </c>
      <c r="K27" s="20" t="str">
        <f t="shared" si="1"/>
        <v/>
      </c>
      <c r="L27" s="4"/>
      <c r="M27" s="20" t="str">
        <f t="shared" si="2"/>
        <v/>
      </c>
      <c r="N27" s="20" t="str">
        <f t="shared" si="3"/>
        <v/>
      </c>
      <c r="O27" s="4"/>
      <c r="P27" s="20" t="str">
        <f t="shared" si="4"/>
        <v/>
      </c>
      <c r="Q27" s="20" t="str">
        <f t="shared" si="5"/>
        <v/>
      </c>
      <c r="R27" s="4"/>
      <c r="S27" s="20" t="str">
        <f t="shared" si="6"/>
        <v/>
      </c>
      <c r="T27" s="20" t="str">
        <f t="shared" si="7"/>
        <v/>
      </c>
      <c r="U27" s="4"/>
      <c r="V27" s="20" t="str">
        <f t="shared" si="8"/>
        <v/>
      </c>
      <c r="W27" s="20" t="str">
        <f t="shared" si="9"/>
        <v/>
      </c>
      <c r="X27" s="16">
        <v>2</v>
      </c>
      <c r="Y27" s="20" t="str">
        <f t="shared" si="10"/>
        <v>$2,200</v>
      </c>
      <c r="Z27" s="20">
        <f t="shared" si="11"/>
        <v>4400</v>
      </c>
      <c r="AA27" s="16"/>
      <c r="AB27" s="20" t="str">
        <f t="shared" si="12"/>
        <v/>
      </c>
      <c r="AC27" s="20" t="str">
        <f t="shared" si="13"/>
        <v/>
      </c>
      <c r="AD27" s="37"/>
      <c r="AE27" s="20" t="str">
        <f t="shared" si="14"/>
        <v/>
      </c>
      <c r="AF27" s="20" t="str">
        <f t="shared" si="15"/>
        <v/>
      </c>
      <c r="AG27" s="63"/>
      <c r="AH27" s="20" t="str">
        <f t="shared" si="16"/>
        <v/>
      </c>
      <c r="AI27" s="20" t="str">
        <f t="shared" si="17"/>
        <v/>
      </c>
      <c r="AJ27" s="63"/>
      <c r="AK27" s="20" t="str">
        <f t="shared" si="18"/>
        <v/>
      </c>
      <c r="AL27" s="20" t="str">
        <f t="shared" si="19"/>
        <v/>
      </c>
      <c r="AM27" s="20"/>
      <c r="AN27" s="4"/>
      <c r="AO27" s="4"/>
      <c r="AP27" s="20">
        <f t="shared" si="21"/>
        <v>4400</v>
      </c>
      <c r="AQ27" s="56"/>
      <c r="AR27" s="56"/>
      <c r="AS27" s="82"/>
      <c r="AT27" s="56"/>
      <c r="AU27" s="56"/>
      <c r="AV27" s="56"/>
      <c r="AW27" s="56"/>
      <c r="AX27" s="56"/>
      <c r="AY27" s="56"/>
      <c r="AZ27" s="56"/>
      <c r="BA27" s="56"/>
    </row>
    <row r="28" spans="1:53" x14ac:dyDescent="0.25">
      <c r="A28" s="71" t="s">
        <v>333</v>
      </c>
      <c r="B28" s="117"/>
      <c r="C28" s="67" t="s">
        <v>11</v>
      </c>
      <c r="D28" s="67" t="s">
        <v>80</v>
      </c>
      <c r="E28" s="67" t="s">
        <v>79</v>
      </c>
      <c r="F28" s="69" t="s">
        <v>162</v>
      </c>
      <c r="G28" s="4"/>
      <c r="H28" s="4"/>
      <c r="I28" s="4"/>
      <c r="J28" s="20" t="str">
        <f t="shared" si="0"/>
        <v/>
      </c>
      <c r="K28" s="20" t="str">
        <f t="shared" si="1"/>
        <v/>
      </c>
      <c r="L28" s="4"/>
      <c r="M28" s="20" t="str">
        <f t="shared" si="2"/>
        <v/>
      </c>
      <c r="N28" s="20" t="str">
        <f t="shared" si="3"/>
        <v/>
      </c>
      <c r="O28" s="4"/>
      <c r="P28" s="20" t="str">
        <f t="shared" si="4"/>
        <v/>
      </c>
      <c r="Q28" s="20" t="str">
        <f t="shared" si="5"/>
        <v/>
      </c>
      <c r="R28" s="4"/>
      <c r="S28" s="20" t="str">
        <f t="shared" si="6"/>
        <v/>
      </c>
      <c r="T28" s="20" t="str">
        <f t="shared" si="7"/>
        <v/>
      </c>
      <c r="U28" s="4"/>
      <c r="V28" s="20" t="str">
        <f t="shared" si="8"/>
        <v/>
      </c>
      <c r="W28" s="20" t="str">
        <f t="shared" si="9"/>
        <v/>
      </c>
      <c r="X28" s="16">
        <v>2</v>
      </c>
      <c r="Y28" s="20" t="str">
        <f t="shared" si="10"/>
        <v>$2,200</v>
      </c>
      <c r="Z28" s="20">
        <f t="shared" si="11"/>
        <v>4400</v>
      </c>
      <c r="AA28" s="16"/>
      <c r="AB28" s="20" t="str">
        <f t="shared" si="12"/>
        <v/>
      </c>
      <c r="AC28" s="20" t="str">
        <f t="shared" si="13"/>
        <v/>
      </c>
      <c r="AD28" s="37"/>
      <c r="AE28" s="20" t="str">
        <f t="shared" si="14"/>
        <v/>
      </c>
      <c r="AF28" s="20" t="str">
        <f t="shared" si="15"/>
        <v/>
      </c>
      <c r="AG28" s="63"/>
      <c r="AH28" s="20" t="str">
        <f t="shared" si="16"/>
        <v/>
      </c>
      <c r="AI28" s="20" t="str">
        <f t="shared" si="17"/>
        <v/>
      </c>
      <c r="AJ28" s="63"/>
      <c r="AK28" s="20" t="str">
        <f t="shared" si="18"/>
        <v/>
      </c>
      <c r="AL28" s="20" t="str">
        <f t="shared" si="19"/>
        <v/>
      </c>
      <c r="AM28" s="63"/>
      <c r="AN28" s="4"/>
      <c r="AO28" s="4"/>
      <c r="AP28" s="20">
        <f t="shared" si="21"/>
        <v>4400</v>
      </c>
      <c r="AQ28" s="56"/>
      <c r="AR28" s="56"/>
      <c r="AS28" s="82"/>
      <c r="AT28" s="56"/>
      <c r="AU28" s="56"/>
      <c r="AV28" s="56"/>
      <c r="AW28" s="56"/>
      <c r="AX28" s="56"/>
      <c r="AY28" s="56"/>
      <c r="AZ28" s="56"/>
      <c r="BA28" s="56"/>
    </row>
    <row r="29" spans="1:53" x14ac:dyDescent="0.25">
      <c r="A29" s="71" t="s">
        <v>334</v>
      </c>
      <c r="B29" s="93" t="s">
        <v>456</v>
      </c>
      <c r="C29" s="67" t="s">
        <v>92</v>
      </c>
      <c r="D29" s="67" t="s">
        <v>93</v>
      </c>
      <c r="E29" s="67" t="s">
        <v>5</v>
      </c>
      <c r="F29" s="68" t="s">
        <v>162</v>
      </c>
      <c r="G29" s="4"/>
      <c r="H29" s="4"/>
      <c r="I29" s="4"/>
      <c r="J29" s="20" t="str">
        <f t="shared" si="0"/>
        <v/>
      </c>
      <c r="K29" s="20" t="str">
        <f t="shared" si="1"/>
        <v/>
      </c>
      <c r="L29" s="4"/>
      <c r="M29" s="20" t="str">
        <f t="shared" si="2"/>
        <v/>
      </c>
      <c r="N29" s="20" t="str">
        <f t="shared" si="3"/>
        <v/>
      </c>
      <c r="O29" s="4"/>
      <c r="P29" s="20" t="str">
        <f t="shared" si="4"/>
        <v/>
      </c>
      <c r="Q29" s="20" t="str">
        <f t="shared" si="5"/>
        <v/>
      </c>
      <c r="R29" s="4"/>
      <c r="S29" s="20" t="str">
        <f t="shared" si="6"/>
        <v/>
      </c>
      <c r="T29" s="20" t="str">
        <f t="shared" si="7"/>
        <v/>
      </c>
      <c r="U29" s="4"/>
      <c r="V29" s="20" t="str">
        <f t="shared" si="8"/>
        <v/>
      </c>
      <c r="W29" s="20" t="str">
        <f t="shared" si="9"/>
        <v/>
      </c>
      <c r="X29" s="16">
        <v>2</v>
      </c>
      <c r="Y29" s="20" t="str">
        <f t="shared" si="10"/>
        <v>$2,200</v>
      </c>
      <c r="Z29" s="20">
        <f t="shared" si="11"/>
        <v>4400</v>
      </c>
      <c r="AA29" s="16"/>
      <c r="AB29" s="20" t="str">
        <f t="shared" si="12"/>
        <v/>
      </c>
      <c r="AC29" s="20" t="str">
        <f t="shared" si="13"/>
        <v/>
      </c>
      <c r="AD29" s="37"/>
      <c r="AE29" s="20" t="str">
        <f t="shared" si="14"/>
        <v/>
      </c>
      <c r="AF29" s="20" t="str">
        <f t="shared" si="15"/>
        <v/>
      </c>
      <c r="AG29" s="81"/>
      <c r="AH29" s="20" t="str">
        <f t="shared" si="16"/>
        <v/>
      </c>
      <c r="AI29" s="20" t="str">
        <f t="shared" si="17"/>
        <v/>
      </c>
      <c r="AJ29" s="63"/>
      <c r="AK29" s="20" t="str">
        <f t="shared" si="18"/>
        <v/>
      </c>
      <c r="AL29" s="20" t="str">
        <f t="shared" si="19"/>
        <v/>
      </c>
      <c r="AM29" s="20"/>
      <c r="AN29" s="4"/>
      <c r="AO29" s="8" t="s">
        <v>488</v>
      </c>
      <c r="AP29" s="20">
        <f>SUM(K29,N29,Q29,T29,W29,Z29,AC29,AN29,AI24)</f>
        <v>4600</v>
      </c>
      <c r="AQ29" s="56"/>
      <c r="AR29" s="56"/>
      <c r="AS29" s="82"/>
      <c r="AT29" s="56"/>
      <c r="AU29" s="56"/>
      <c r="AV29" s="56"/>
      <c r="AW29" s="56"/>
      <c r="AX29" s="56"/>
      <c r="AY29" s="56"/>
      <c r="AZ29" s="56"/>
      <c r="BA29" s="56"/>
    </row>
    <row r="30" spans="1:53" x14ac:dyDescent="0.25">
      <c r="A30" s="71" t="s">
        <v>335</v>
      </c>
      <c r="B30" s="93" t="s">
        <v>457</v>
      </c>
      <c r="C30" s="67" t="s">
        <v>94</v>
      </c>
      <c r="D30" s="67" t="s">
        <v>95</v>
      </c>
      <c r="E30" s="67" t="s">
        <v>5</v>
      </c>
      <c r="F30" s="69" t="s">
        <v>162</v>
      </c>
      <c r="G30" s="4"/>
      <c r="H30" s="4"/>
      <c r="I30" s="4"/>
      <c r="J30" s="20" t="str">
        <f t="shared" si="0"/>
        <v/>
      </c>
      <c r="K30" s="20" t="str">
        <f t="shared" si="1"/>
        <v/>
      </c>
      <c r="L30" s="4"/>
      <c r="M30" s="20" t="str">
        <f t="shared" si="2"/>
        <v/>
      </c>
      <c r="N30" s="20" t="str">
        <f t="shared" si="3"/>
        <v/>
      </c>
      <c r="O30" s="4"/>
      <c r="P30" s="20" t="str">
        <f t="shared" si="4"/>
        <v/>
      </c>
      <c r="Q30" s="20" t="str">
        <f t="shared" si="5"/>
        <v/>
      </c>
      <c r="R30" s="4"/>
      <c r="S30" s="20" t="str">
        <f t="shared" si="6"/>
        <v/>
      </c>
      <c r="T30" s="20" t="str">
        <f t="shared" si="7"/>
        <v/>
      </c>
      <c r="U30" s="4"/>
      <c r="V30" s="20" t="str">
        <f t="shared" si="8"/>
        <v/>
      </c>
      <c r="W30" s="20" t="str">
        <f t="shared" si="9"/>
        <v/>
      </c>
      <c r="X30" s="16">
        <v>2</v>
      </c>
      <c r="Y30" s="20" t="str">
        <f t="shared" si="10"/>
        <v>$2,200</v>
      </c>
      <c r="Z30" s="20">
        <f t="shared" si="11"/>
        <v>4400</v>
      </c>
      <c r="AA30" s="16"/>
      <c r="AB30" s="20" t="str">
        <f t="shared" si="12"/>
        <v/>
      </c>
      <c r="AC30" s="20" t="str">
        <f t="shared" si="13"/>
        <v/>
      </c>
      <c r="AD30" s="37"/>
      <c r="AE30" s="20" t="str">
        <f t="shared" si="14"/>
        <v/>
      </c>
      <c r="AF30" s="20" t="str">
        <f t="shared" si="15"/>
        <v/>
      </c>
      <c r="AG30" s="63"/>
      <c r="AH30" s="20" t="str">
        <f t="shared" si="16"/>
        <v/>
      </c>
      <c r="AI30" s="20" t="str">
        <f t="shared" si="17"/>
        <v/>
      </c>
      <c r="AJ30" s="63">
        <v>1</v>
      </c>
      <c r="AK30" s="20" t="str">
        <f t="shared" si="18"/>
        <v>$375</v>
      </c>
      <c r="AL30" s="20">
        <f t="shared" si="19"/>
        <v>375</v>
      </c>
      <c r="AM30" s="20"/>
      <c r="AN30" s="4"/>
      <c r="AO30" s="8" t="s">
        <v>488</v>
      </c>
      <c r="AP30" s="20">
        <f>SUM(K30,N30,Q30,T30,W30,Z30,AC30,AN30)</f>
        <v>4400</v>
      </c>
      <c r="AQ30" s="56"/>
      <c r="AR30" s="56"/>
      <c r="AS30" s="82"/>
      <c r="AT30" s="56"/>
      <c r="AU30" s="56"/>
      <c r="AV30" s="56"/>
      <c r="AW30" s="56"/>
      <c r="AX30" s="56"/>
      <c r="AY30" s="56"/>
      <c r="AZ30" s="56"/>
      <c r="BA30" s="56"/>
    </row>
    <row r="31" spans="1:53" x14ac:dyDescent="0.25">
      <c r="A31" s="71" t="s">
        <v>336</v>
      </c>
      <c r="B31" s="93" t="s">
        <v>458</v>
      </c>
      <c r="C31" s="67" t="s">
        <v>102</v>
      </c>
      <c r="D31" s="67" t="s">
        <v>103</v>
      </c>
      <c r="E31" s="67" t="s">
        <v>5</v>
      </c>
      <c r="F31" s="68" t="s">
        <v>162</v>
      </c>
      <c r="G31" s="4"/>
      <c r="H31" s="4"/>
      <c r="I31" s="4"/>
      <c r="J31" s="20" t="str">
        <f t="shared" si="0"/>
        <v/>
      </c>
      <c r="K31" s="20" t="str">
        <f t="shared" si="1"/>
        <v/>
      </c>
      <c r="L31" s="4"/>
      <c r="M31" s="20" t="str">
        <f t="shared" si="2"/>
        <v/>
      </c>
      <c r="N31" s="20" t="str">
        <f t="shared" si="3"/>
        <v/>
      </c>
      <c r="O31" s="4"/>
      <c r="P31" s="20" t="str">
        <f t="shared" si="4"/>
        <v/>
      </c>
      <c r="Q31" s="20" t="str">
        <f t="shared" si="5"/>
        <v/>
      </c>
      <c r="R31" s="4"/>
      <c r="S31" s="20" t="str">
        <f t="shared" si="6"/>
        <v/>
      </c>
      <c r="T31" s="20" t="str">
        <f t="shared" si="7"/>
        <v/>
      </c>
      <c r="U31" s="4"/>
      <c r="V31" s="20" t="str">
        <f t="shared" si="8"/>
        <v/>
      </c>
      <c r="W31" s="20" t="str">
        <f t="shared" si="9"/>
        <v/>
      </c>
      <c r="X31" s="16">
        <v>2</v>
      </c>
      <c r="Y31" s="20" t="str">
        <f t="shared" si="10"/>
        <v>$2,200</v>
      </c>
      <c r="Z31" s="20">
        <f t="shared" si="11"/>
        <v>4400</v>
      </c>
      <c r="AA31" s="16"/>
      <c r="AB31" s="20" t="str">
        <f t="shared" si="12"/>
        <v/>
      </c>
      <c r="AC31" s="20" t="str">
        <f t="shared" si="13"/>
        <v/>
      </c>
      <c r="AD31" s="37"/>
      <c r="AE31" s="20" t="str">
        <f t="shared" si="14"/>
        <v/>
      </c>
      <c r="AF31" s="20" t="str">
        <f t="shared" si="15"/>
        <v/>
      </c>
      <c r="AG31" s="63"/>
      <c r="AH31" s="20" t="str">
        <f t="shared" si="16"/>
        <v/>
      </c>
      <c r="AI31" s="20" t="str">
        <f t="shared" si="17"/>
        <v/>
      </c>
      <c r="AJ31" s="63"/>
      <c r="AK31" s="20" t="str">
        <f t="shared" si="18"/>
        <v/>
      </c>
      <c r="AL31" s="20" t="str">
        <f t="shared" si="19"/>
        <v/>
      </c>
      <c r="AM31" s="63"/>
      <c r="AN31" s="4"/>
      <c r="AO31" s="4"/>
      <c r="AP31" s="20">
        <f>SUM(K31,N31,Q31,T31,W31,Z31,AC31,AN31)</f>
        <v>4400</v>
      </c>
      <c r="AQ31" s="56"/>
      <c r="AR31" s="56"/>
      <c r="AS31" s="82"/>
      <c r="AT31" s="56"/>
      <c r="AU31" s="56"/>
      <c r="AV31" s="56"/>
      <c r="AW31" s="56"/>
      <c r="AX31" s="56"/>
      <c r="AY31" s="56"/>
      <c r="AZ31" s="56"/>
      <c r="BA31" s="56"/>
    </row>
    <row r="32" spans="1:53" x14ac:dyDescent="0.25">
      <c r="A32" s="71" t="s">
        <v>337</v>
      </c>
      <c r="B32" s="93" t="s">
        <v>459</v>
      </c>
      <c r="C32" s="67" t="s">
        <v>104</v>
      </c>
      <c r="D32" s="67" t="s">
        <v>105</v>
      </c>
      <c r="E32" s="67" t="s">
        <v>5</v>
      </c>
      <c r="F32" s="69" t="s">
        <v>162</v>
      </c>
      <c r="G32" s="4"/>
      <c r="H32" s="4"/>
      <c r="I32" s="4"/>
      <c r="J32" s="20" t="str">
        <f t="shared" si="0"/>
        <v/>
      </c>
      <c r="K32" s="20" t="str">
        <f t="shared" si="1"/>
        <v/>
      </c>
      <c r="L32" s="4"/>
      <c r="M32" s="20" t="str">
        <f t="shared" si="2"/>
        <v/>
      </c>
      <c r="N32" s="20" t="str">
        <f t="shared" si="3"/>
        <v/>
      </c>
      <c r="O32" s="4"/>
      <c r="P32" s="20" t="str">
        <f t="shared" si="4"/>
        <v/>
      </c>
      <c r="Q32" s="20" t="str">
        <f t="shared" si="5"/>
        <v/>
      </c>
      <c r="R32" s="4"/>
      <c r="S32" s="20" t="str">
        <f t="shared" si="6"/>
        <v/>
      </c>
      <c r="T32" s="20" t="str">
        <f t="shared" si="7"/>
        <v/>
      </c>
      <c r="U32" s="4">
        <v>200</v>
      </c>
      <c r="V32" s="20" t="str">
        <f t="shared" si="8"/>
        <v>$2</v>
      </c>
      <c r="W32" s="20">
        <f t="shared" si="9"/>
        <v>400</v>
      </c>
      <c r="X32" s="16">
        <v>2</v>
      </c>
      <c r="Y32" s="20" t="str">
        <f t="shared" si="10"/>
        <v>$2,200</v>
      </c>
      <c r="Z32" s="20">
        <f t="shared" si="11"/>
        <v>4400</v>
      </c>
      <c r="AA32" s="16"/>
      <c r="AB32" s="20" t="str">
        <f t="shared" si="12"/>
        <v/>
      </c>
      <c r="AC32" s="20" t="str">
        <f t="shared" si="13"/>
        <v/>
      </c>
      <c r="AD32" s="37">
        <v>1</v>
      </c>
      <c r="AE32" s="20" t="str">
        <f t="shared" si="14"/>
        <v>$1000</v>
      </c>
      <c r="AF32" s="20">
        <f t="shared" si="15"/>
        <v>1000</v>
      </c>
      <c r="AG32" s="63"/>
      <c r="AH32" s="20" t="str">
        <f t="shared" si="16"/>
        <v/>
      </c>
      <c r="AI32" s="20" t="str">
        <f t="shared" si="17"/>
        <v/>
      </c>
      <c r="AJ32" s="63"/>
      <c r="AK32" s="20" t="str">
        <f t="shared" si="18"/>
        <v/>
      </c>
      <c r="AL32" s="20" t="str">
        <f t="shared" si="19"/>
        <v/>
      </c>
      <c r="AM32" s="63"/>
      <c r="AN32" s="4"/>
      <c r="AO32" s="8" t="s">
        <v>488</v>
      </c>
      <c r="AP32" s="20">
        <f>SUM(K32,N32,Q32,T32,W32,Z32,AC32,AF32)</f>
        <v>5800</v>
      </c>
      <c r="AQ32" s="56"/>
      <c r="AR32" s="56"/>
      <c r="AS32" s="82"/>
      <c r="AT32" s="56"/>
      <c r="AU32" s="56"/>
      <c r="AV32" s="56"/>
      <c r="AW32" s="56"/>
      <c r="AX32" s="56"/>
      <c r="AY32" s="56"/>
      <c r="AZ32" s="56"/>
      <c r="BA32" s="56"/>
    </row>
    <row r="33" spans="1:53" x14ac:dyDescent="0.25">
      <c r="A33" s="71" t="s">
        <v>338</v>
      </c>
      <c r="B33" s="93" t="s">
        <v>460</v>
      </c>
      <c r="C33" s="67" t="s">
        <v>111</v>
      </c>
      <c r="D33" s="67" t="s">
        <v>112</v>
      </c>
      <c r="E33" s="67" t="s">
        <v>21</v>
      </c>
      <c r="F33" s="68" t="s">
        <v>162</v>
      </c>
      <c r="G33" s="4"/>
      <c r="H33" s="4"/>
      <c r="I33" s="4"/>
      <c r="J33" s="20" t="str">
        <f t="shared" si="0"/>
        <v/>
      </c>
      <c r="K33" s="20" t="str">
        <f t="shared" si="1"/>
        <v/>
      </c>
      <c r="L33" s="4"/>
      <c r="M33" s="20" t="str">
        <f t="shared" si="2"/>
        <v/>
      </c>
      <c r="N33" s="20" t="str">
        <f t="shared" si="3"/>
        <v/>
      </c>
      <c r="O33" s="4"/>
      <c r="P33" s="20" t="str">
        <f t="shared" si="4"/>
        <v/>
      </c>
      <c r="Q33" s="20" t="str">
        <f t="shared" si="5"/>
        <v/>
      </c>
      <c r="R33" s="4"/>
      <c r="S33" s="20" t="str">
        <f t="shared" si="6"/>
        <v/>
      </c>
      <c r="T33" s="20" t="str">
        <f t="shared" si="7"/>
        <v/>
      </c>
      <c r="U33" s="4"/>
      <c r="V33" s="20" t="str">
        <f t="shared" si="8"/>
        <v/>
      </c>
      <c r="W33" s="20" t="str">
        <f t="shared" si="9"/>
        <v/>
      </c>
      <c r="X33" s="16">
        <v>1</v>
      </c>
      <c r="Y33" s="20" t="str">
        <f t="shared" si="10"/>
        <v>$2,200</v>
      </c>
      <c r="Z33" s="20">
        <f t="shared" si="11"/>
        <v>2200</v>
      </c>
      <c r="AA33" s="16">
        <v>1</v>
      </c>
      <c r="AB33" s="20" t="str">
        <f t="shared" si="12"/>
        <v>$200</v>
      </c>
      <c r="AC33" s="20">
        <f t="shared" si="13"/>
        <v>200</v>
      </c>
      <c r="AD33" s="37"/>
      <c r="AE33" s="20" t="str">
        <f t="shared" si="14"/>
        <v/>
      </c>
      <c r="AF33" s="20" t="str">
        <f t="shared" si="15"/>
        <v/>
      </c>
      <c r="AG33" s="63"/>
      <c r="AH33" s="20" t="str">
        <f t="shared" si="16"/>
        <v/>
      </c>
      <c r="AI33" s="20" t="str">
        <f t="shared" si="17"/>
        <v/>
      </c>
      <c r="AJ33" s="63"/>
      <c r="AK33" s="20" t="str">
        <f t="shared" si="18"/>
        <v/>
      </c>
      <c r="AL33" s="20" t="str">
        <f t="shared" si="19"/>
        <v/>
      </c>
      <c r="AM33" s="63"/>
      <c r="AN33" s="4"/>
      <c r="AO33" s="4"/>
      <c r="AP33" s="20">
        <f>SUM(K33,N33,Q33,T33,W33,Z33,AC33,AN33)</f>
        <v>2400</v>
      </c>
      <c r="AQ33" s="56"/>
      <c r="AR33" s="56"/>
      <c r="AS33" s="82"/>
      <c r="AT33" s="56"/>
      <c r="AU33" s="56"/>
      <c r="AV33" s="56"/>
      <c r="AW33" s="56"/>
      <c r="AX33" s="56"/>
      <c r="AY33" s="56"/>
      <c r="AZ33" s="56"/>
      <c r="BA33" s="56"/>
    </row>
    <row r="34" spans="1:53" x14ac:dyDescent="0.25">
      <c r="A34" s="71" t="s">
        <v>339</v>
      </c>
      <c r="B34" s="93" t="s">
        <v>461</v>
      </c>
      <c r="C34" s="67" t="s">
        <v>54</v>
      </c>
      <c r="D34" s="67" t="s">
        <v>113</v>
      </c>
      <c r="E34" s="67" t="s">
        <v>21</v>
      </c>
      <c r="F34" s="69" t="s">
        <v>162</v>
      </c>
      <c r="G34" s="4"/>
      <c r="H34" s="4"/>
      <c r="I34" s="4"/>
      <c r="J34" s="20" t="str">
        <f t="shared" si="0"/>
        <v/>
      </c>
      <c r="K34" s="20" t="str">
        <f t="shared" si="1"/>
        <v/>
      </c>
      <c r="L34" s="4"/>
      <c r="M34" s="20" t="str">
        <f t="shared" si="2"/>
        <v/>
      </c>
      <c r="N34" s="20" t="str">
        <f t="shared" si="3"/>
        <v/>
      </c>
      <c r="O34" s="4"/>
      <c r="P34" s="20" t="str">
        <f t="shared" si="4"/>
        <v/>
      </c>
      <c r="Q34" s="20" t="str">
        <f t="shared" si="5"/>
        <v/>
      </c>
      <c r="R34" s="4"/>
      <c r="S34" s="20" t="str">
        <f t="shared" si="6"/>
        <v/>
      </c>
      <c r="T34" s="20" t="str">
        <f t="shared" si="7"/>
        <v/>
      </c>
      <c r="U34" s="4"/>
      <c r="V34" s="20" t="str">
        <f t="shared" si="8"/>
        <v/>
      </c>
      <c r="W34" s="20" t="str">
        <f t="shared" si="9"/>
        <v/>
      </c>
      <c r="X34" s="16">
        <v>2</v>
      </c>
      <c r="Y34" s="20" t="str">
        <f t="shared" si="10"/>
        <v>$2,200</v>
      </c>
      <c r="Z34" s="20">
        <f t="shared" si="11"/>
        <v>4400</v>
      </c>
      <c r="AA34" s="16"/>
      <c r="AB34" s="20" t="str">
        <f t="shared" si="12"/>
        <v/>
      </c>
      <c r="AC34" s="20" t="str">
        <f t="shared" si="13"/>
        <v/>
      </c>
      <c r="AD34" s="37"/>
      <c r="AE34" s="20" t="str">
        <f t="shared" si="14"/>
        <v/>
      </c>
      <c r="AF34" s="20" t="str">
        <f t="shared" si="15"/>
        <v/>
      </c>
      <c r="AG34" s="63"/>
      <c r="AH34" s="20" t="str">
        <f t="shared" si="16"/>
        <v/>
      </c>
      <c r="AI34" s="20" t="str">
        <f t="shared" si="17"/>
        <v/>
      </c>
      <c r="AJ34" s="63"/>
      <c r="AK34" s="20" t="str">
        <f t="shared" si="18"/>
        <v/>
      </c>
      <c r="AL34" s="20" t="str">
        <f t="shared" si="19"/>
        <v/>
      </c>
      <c r="AM34" s="63"/>
      <c r="AN34" s="4"/>
      <c r="AO34" s="4"/>
      <c r="AP34" s="20">
        <f>SUM(K34,N34,Q34,T34,W34,Z34,AC34,AN34)</f>
        <v>4400</v>
      </c>
      <c r="AQ34" s="56"/>
      <c r="AR34" s="56"/>
      <c r="AS34" s="82"/>
      <c r="AT34" s="56"/>
      <c r="AU34" s="56"/>
      <c r="AV34" s="56"/>
      <c r="AW34" s="56"/>
      <c r="AX34" s="56"/>
      <c r="AY34" s="56"/>
      <c r="AZ34" s="56"/>
      <c r="BA34" s="56"/>
    </row>
    <row r="35" spans="1:53" x14ac:dyDescent="0.25">
      <c r="A35" s="71" t="s">
        <v>340</v>
      </c>
      <c r="B35" s="93" t="s">
        <v>462</v>
      </c>
      <c r="C35" s="67" t="s">
        <v>54</v>
      </c>
      <c r="D35" s="67" t="s">
        <v>113</v>
      </c>
      <c r="E35" s="74" t="s">
        <v>114</v>
      </c>
      <c r="F35" s="68" t="s">
        <v>114</v>
      </c>
      <c r="G35" s="4">
        <v>2</v>
      </c>
      <c r="H35" s="4">
        <v>1</v>
      </c>
      <c r="I35" s="4"/>
      <c r="J35" s="20" t="str">
        <f t="shared" si="0"/>
        <v>$110</v>
      </c>
      <c r="K35" s="20">
        <f t="shared" si="1"/>
        <v>330</v>
      </c>
      <c r="L35" s="4"/>
      <c r="M35" s="20" t="str">
        <f t="shared" si="2"/>
        <v/>
      </c>
      <c r="N35" s="20" t="str">
        <f t="shared" si="3"/>
        <v/>
      </c>
      <c r="O35" s="4"/>
      <c r="P35" s="20" t="str">
        <f t="shared" si="4"/>
        <v/>
      </c>
      <c r="Q35" s="20" t="str">
        <f t="shared" si="5"/>
        <v/>
      </c>
      <c r="R35" s="4"/>
      <c r="S35" s="20" t="str">
        <f t="shared" si="6"/>
        <v/>
      </c>
      <c r="T35" s="20" t="str">
        <f t="shared" si="7"/>
        <v/>
      </c>
      <c r="U35" s="4"/>
      <c r="V35" s="20" t="str">
        <f t="shared" si="8"/>
        <v/>
      </c>
      <c r="W35" s="20" t="str">
        <f t="shared" si="9"/>
        <v/>
      </c>
      <c r="X35" s="16">
        <v>1</v>
      </c>
      <c r="Y35" s="20" t="str">
        <f t="shared" si="10"/>
        <v>$2,200</v>
      </c>
      <c r="Z35" s="20">
        <f t="shared" si="11"/>
        <v>2200</v>
      </c>
      <c r="AA35" s="16">
        <v>1</v>
      </c>
      <c r="AB35" s="20" t="str">
        <f t="shared" si="12"/>
        <v>$200</v>
      </c>
      <c r="AC35" s="20">
        <f t="shared" si="13"/>
        <v>200</v>
      </c>
      <c r="AD35" s="37"/>
      <c r="AE35" s="20" t="str">
        <f t="shared" si="14"/>
        <v/>
      </c>
      <c r="AF35" s="20" t="str">
        <f t="shared" si="15"/>
        <v/>
      </c>
      <c r="AG35" s="63"/>
      <c r="AH35" s="20" t="str">
        <f t="shared" si="16"/>
        <v/>
      </c>
      <c r="AI35" s="20" t="str">
        <f t="shared" si="17"/>
        <v/>
      </c>
      <c r="AJ35" s="63"/>
      <c r="AK35" s="20" t="str">
        <f t="shared" si="18"/>
        <v/>
      </c>
      <c r="AL35" s="20" t="str">
        <f t="shared" si="19"/>
        <v/>
      </c>
      <c r="AM35" s="63"/>
      <c r="AN35" s="4"/>
      <c r="AO35" s="4"/>
      <c r="AP35" s="20">
        <f>SUM(K35,N35,Q35,T35,W35,Z35,AC35,AF35, AN35)</f>
        <v>2730</v>
      </c>
      <c r="AQ35" s="56"/>
      <c r="AR35" s="56"/>
      <c r="AS35" s="82"/>
      <c r="AT35" s="56"/>
      <c r="AU35" s="56"/>
      <c r="AV35" s="56"/>
      <c r="AW35" s="56"/>
      <c r="AX35" s="56"/>
      <c r="AY35" s="56"/>
      <c r="AZ35" s="56"/>
      <c r="BA35" s="56"/>
    </row>
    <row r="36" spans="1:53" x14ac:dyDescent="0.25">
      <c r="A36" s="71" t="s">
        <v>341</v>
      </c>
      <c r="B36" s="93" t="s">
        <v>463</v>
      </c>
      <c r="C36" s="67" t="s">
        <v>21</v>
      </c>
      <c r="D36" s="67" t="s">
        <v>123</v>
      </c>
      <c r="E36" s="62" t="s">
        <v>124</v>
      </c>
      <c r="F36" s="69" t="s">
        <v>162</v>
      </c>
      <c r="G36" s="4">
        <v>2</v>
      </c>
      <c r="H36" s="4">
        <v>2</v>
      </c>
      <c r="I36" s="4"/>
      <c r="J36" s="20" t="str">
        <f t="shared" si="0"/>
        <v>$110</v>
      </c>
      <c r="K36" s="20">
        <f t="shared" si="1"/>
        <v>440</v>
      </c>
      <c r="L36" s="4"/>
      <c r="M36" s="20" t="str">
        <f t="shared" si="2"/>
        <v/>
      </c>
      <c r="N36" s="20" t="str">
        <f t="shared" si="3"/>
        <v/>
      </c>
      <c r="O36" s="4"/>
      <c r="P36" s="20" t="str">
        <f t="shared" si="4"/>
        <v/>
      </c>
      <c r="Q36" s="20" t="str">
        <f t="shared" si="5"/>
        <v/>
      </c>
      <c r="R36" s="4"/>
      <c r="S36" s="20" t="str">
        <f t="shared" si="6"/>
        <v/>
      </c>
      <c r="T36" s="20" t="str">
        <f t="shared" si="7"/>
        <v/>
      </c>
      <c r="U36" s="4">
        <v>100</v>
      </c>
      <c r="V36" s="20" t="str">
        <f t="shared" si="8"/>
        <v>$2</v>
      </c>
      <c r="W36" s="20">
        <f t="shared" si="9"/>
        <v>200</v>
      </c>
      <c r="X36" s="16">
        <v>2</v>
      </c>
      <c r="Y36" s="20" t="str">
        <f t="shared" si="10"/>
        <v>$2,200</v>
      </c>
      <c r="Z36" s="20">
        <f t="shared" si="11"/>
        <v>4400</v>
      </c>
      <c r="AA36" s="16"/>
      <c r="AB36" s="20" t="str">
        <f t="shared" si="12"/>
        <v/>
      </c>
      <c r="AC36" s="20" t="str">
        <f t="shared" si="13"/>
        <v/>
      </c>
      <c r="AD36" s="37"/>
      <c r="AE36" s="20" t="str">
        <f t="shared" si="14"/>
        <v/>
      </c>
      <c r="AF36" s="20" t="str">
        <f t="shared" si="15"/>
        <v/>
      </c>
      <c r="AG36" s="63"/>
      <c r="AH36" s="20" t="str">
        <f t="shared" si="16"/>
        <v/>
      </c>
      <c r="AI36" s="20" t="str">
        <f t="shared" si="17"/>
        <v/>
      </c>
      <c r="AJ36" s="63"/>
      <c r="AK36" s="20" t="str">
        <f t="shared" si="18"/>
        <v/>
      </c>
      <c r="AL36" s="20" t="str">
        <f t="shared" si="19"/>
        <v/>
      </c>
      <c r="AM36" s="87" t="s">
        <v>516</v>
      </c>
      <c r="AN36" s="20">
        <f>8000-Z36</f>
        <v>3600</v>
      </c>
      <c r="AO36" s="4"/>
      <c r="AP36" s="20">
        <f t="shared" ref="AP36:AP54" si="22">SUM(K36,N36,Q36,T36,W36,Z36,AC36,AN36)</f>
        <v>8640</v>
      </c>
      <c r="AQ36" s="56"/>
      <c r="AR36" s="56"/>
      <c r="AS36" s="82"/>
      <c r="AT36" s="56"/>
      <c r="AU36" s="56"/>
      <c r="AV36" s="56"/>
      <c r="AW36" s="56"/>
      <c r="AX36" s="56"/>
      <c r="AY36" s="56"/>
      <c r="AZ36" s="56"/>
      <c r="BA36" s="56"/>
    </row>
    <row r="37" spans="1:53" x14ac:dyDescent="0.25">
      <c r="A37" s="71" t="s">
        <v>342</v>
      </c>
      <c r="B37" s="93" t="s">
        <v>464</v>
      </c>
      <c r="C37" s="67" t="s">
        <v>21</v>
      </c>
      <c r="D37" s="67" t="s">
        <v>128</v>
      </c>
      <c r="E37" s="62" t="s">
        <v>129</v>
      </c>
      <c r="F37" s="68" t="s">
        <v>162</v>
      </c>
      <c r="G37" s="4">
        <v>1</v>
      </c>
      <c r="H37" s="4">
        <v>1</v>
      </c>
      <c r="I37" s="4"/>
      <c r="J37" s="20" t="str">
        <f t="shared" si="0"/>
        <v>$110</v>
      </c>
      <c r="K37" s="20">
        <f t="shared" si="1"/>
        <v>220</v>
      </c>
      <c r="L37" s="4"/>
      <c r="M37" s="20" t="str">
        <f t="shared" si="2"/>
        <v/>
      </c>
      <c r="N37" s="20" t="str">
        <f t="shared" si="3"/>
        <v/>
      </c>
      <c r="O37" s="4">
        <v>2</v>
      </c>
      <c r="P37" s="20" t="str">
        <f t="shared" si="4"/>
        <v>$100</v>
      </c>
      <c r="Q37" s="20">
        <f t="shared" si="5"/>
        <v>200</v>
      </c>
      <c r="R37" s="4">
        <v>1</v>
      </c>
      <c r="S37" s="20" t="str">
        <f t="shared" si="6"/>
        <v>$110</v>
      </c>
      <c r="T37" s="20">
        <f t="shared" si="7"/>
        <v>110</v>
      </c>
      <c r="U37" s="4"/>
      <c r="V37" s="20" t="str">
        <f t="shared" si="8"/>
        <v/>
      </c>
      <c r="W37" s="20" t="str">
        <f t="shared" si="9"/>
        <v/>
      </c>
      <c r="X37" s="16"/>
      <c r="Y37" s="20" t="str">
        <f t="shared" si="10"/>
        <v/>
      </c>
      <c r="Z37" s="20" t="str">
        <f t="shared" si="11"/>
        <v/>
      </c>
      <c r="AA37" s="16">
        <v>2</v>
      </c>
      <c r="AB37" s="20" t="str">
        <f t="shared" si="12"/>
        <v>$200</v>
      </c>
      <c r="AC37" s="20">
        <f t="shared" si="13"/>
        <v>400</v>
      </c>
      <c r="AD37" s="37"/>
      <c r="AE37" s="20" t="str">
        <f t="shared" si="14"/>
        <v/>
      </c>
      <c r="AF37" s="20" t="str">
        <f t="shared" si="15"/>
        <v/>
      </c>
      <c r="AG37" s="63"/>
      <c r="AH37" s="20" t="str">
        <f t="shared" si="16"/>
        <v/>
      </c>
      <c r="AI37" s="20" t="str">
        <f t="shared" si="17"/>
        <v/>
      </c>
      <c r="AJ37" s="63"/>
      <c r="AK37" s="20" t="str">
        <f t="shared" si="18"/>
        <v/>
      </c>
      <c r="AL37" s="20" t="str">
        <f t="shared" si="19"/>
        <v/>
      </c>
      <c r="AM37" s="87"/>
      <c r="AN37" s="4"/>
      <c r="AO37" s="15" t="s">
        <v>488</v>
      </c>
      <c r="AP37" s="20">
        <f t="shared" si="22"/>
        <v>930</v>
      </c>
      <c r="AQ37" s="56"/>
      <c r="AR37" s="56"/>
      <c r="AS37" s="82"/>
      <c r="AT37" s="56"/>
      <c r="AU37" s="56"/>
      <c r="AV37" s="56"/>
      <c r="AW37" s="56"/>
      <c r="AX37" s="56"/>
      <c r="AY37" s="56"/>
      <c r="AZ37" s="56"/>
      <c r="BA37" s="56"/>
    </row>
    <row r="38" spans="1:53" x14ac:dyDescent="0.25">
      <c r="A38" s="71" t="s">
        <v>343</v>
      </c>
      <c r="B38" s="93" t="s">
        <v>465</v>
      </c>
      <c r="C38" s="67" t="s">
        <v>131</v>
      </c>
      <c r="D38" s="67" t="s">
        <v>132</v>
      </c>
      <c r="E38" s="62" t="s">
        <v>44</v>
      </c>
      <c r="F38" s="69" t="s">
        <v>162</v>
      </c>
      <c r="G38" s="4"/>
      <c r="H38" s="4"/>
      <c r="I38" s="4"/>
      <c r="J38" s="20" t="str">
        <f t="shared" si="0"/>
        <v/>
      </c>
      <c r="K38" s="20" t="str">
        <f t="shared" si="1"/>
        <v/>
      </c>
      <c r="L38" s="4"/>
      <c r="M38" s="20" t="str">
        <f t="shared" si="2"/>
        <v/>
      </c>
      <c r="N38" s="20" t="str">
        <f t="shared" si="3"/>
        <v/>
      </c>
      <c r="O38" s="4"/>
      <c r="P38" s="20" t="str">
        <f t="shared" si="4"/>
        <v/>
      </c>
      <c r="Q38" s="20" t="str">
        <f t="shared" si="5"/>
        <v/>
      </c>
      <c r="R38" s="4"/>
      <c r="S38" s="20" t="str">
        <f t="shared" si="6"/>
        <v/>
      </c>
      <c r="T38" s="20" t="str">
        <f t="shared" si="7"/>
        <v/>
      </c>
      <c r="U38" s="4"/>
      <c r="V38" s="20" t="str">
        <f t="shared" si="8"/>
        <v/>
      </c>
      <c r="W38" s="20" t="str">
        <f t="shared" si="9"/>
        <v/>
      </c>
      <c r="X38" s="16"/>
      <c r="Y38" s="20" t="str">
        <f t="shared" si="10"/>
        <v/>
      </c>
      <c r="Z38" s="20" t="str">
        <f t="shared" si="11"/>
        <v/>
      </c>
      <c r="AA38" s="16"/>
      <c r="AB38" s="20" t="str">
        <f t="shared" si="12"/>
        <v/>
      </c>
      <c r="AC38" s="20" t="str">
        <f t="shared" si="13"/>
        <v/>
      </c>
      <c r="AD38" s="37"/>
      <c r="AE38" s="20" t="str">
        <f t="shared" si="14"/>
        <v/>
      </c>
      <c r="AF38" s="20" t="str">
        <f t="shared" si="15"/>
        <v/>
      </c>
      <c r="AG38" s="63"/>
      <c r="AH38" s="20" t="str">
        <f t="shared" si="16"/>
        <v/>
      </c>
      <c r="AI38" s="20" t="str">
        <f t="shared" si="17"/>
        <v/>
      </c>
      <c r="AJ38" s="63"/>
      <c r="AK38" s="20" t="str">
        <f t="shared" si="18"/>
        <v/>
      </c>
      <c r="AL38" s="20" t="str">
        <f t="shared" si="19"/>
        <v/>
      </c>
      <c r="AM38" s="87"/>
      <c r="AN38" s="4"/>
      <c r="AO38" s="4"/>
      <c r="AP38" s="20">
        <f t="shared" si="22"/>
        <v>0</v>
      </c>
      <c r="AQ38" s="56"/>
      <c r="AR38" s="56"/>
      <c r="AS38" s="82"/>
      <c r="AT38" s="56"/>
      <c r="AU38" s="56"/>
      <c r="AV38" s="56"/>
      <c r="AW38" s="56"/>
      <c r="AX38" s="56"/>
      <c r="AY38" s="56"/>
      <c r="AZ38" s="56"/>
      <c r="BA38" s="56"/>
    </row>
    <row r="39" spans="1:53" x14ac:dyDescent="0.25">
      <c r="A39" s="72" t="s">
        <v>344</v>
      </c>
      <c r="B39" s="94" t="s">
        <v>466</v>
      </c>
      <c r="C39" s="67" t="s">
        <v>133</v>
      </c>
      <c r="D39" s="67" t="s">
        <v>200</v>
      </c>
      <c r="E39" s="62" t="s">
        <v>201</v>
      </c>
      <c r="F39" s="73"/>
      <c r="G39" s="4">
        <v>2</v>
      </c>
      <c r="H39" s="4">
        <v>2</v>
      </c>
      <c r="I39" s="4"/>
      <c r="J39" s="20" t="str">
        <f t="shared" si="0"/>
        <v>$110</v>
      </c>
      <c r="K39" s="20">
        <f t="shared" si="1"/>
        <v>440</v>
      </c>
      <c r="L39" s="4"/>
      <c r="M39" s="20" t="str">
        <f t="shared" si="2"/>
        <v/>
      </c>
      <c r="N39" s="20" t="str">
        <f t="shared" si="3"/>
        <v/>
      </c>
      <c r="O39" s="4"/>
      <c r="P39" s="20" t="str">
        <f t="shared" si="4"/>
        <v/>
      </c>
      <c r="Q39" s="20" t="str">
        <f t="shared" si="5"/>
        <v/>
      </c>
      <c r="R39" s="4"/>
      <c r="S39" s="20" t="str">
        <f t="shared" si="6"/>
        <v/>
      </c>
      <c r="T39" s="20" t="str">
        <f t="shared" si="7"/>
        <v/>
      </c>
      <c r="U39" s="4"/>
      <c r="V39" s="20" t="str">
        <f t="shared" si="8"/>
        <v/>
      </c>
      <c r="W39" s="20" t="str">
        <f t="shared" si="9"/>
        <v/>
      </c>
      <c r="X39" s="16">
        <v>1</v>
      </c>
      <c r="Y39" s="20" t="str">
        <f t="shared" si="10"/>
        <v>$2,200</v>
      </c>
      <c r="Z39" s="20">
        <f t="shared" si="11"/>
        <v>2200</v>
      </c>
      <c r="AA39" s="16"/>
      <c r="AB39" s="20" t="str">
        <f t="shared" si="12"/>
        <v/>
      </c>
      <c r="AC39" s="20" t="str">
        <f t="shared" si="13"/>
        <v/>
      </c>
      <c r="AD39" s="37"/>
      <c r="AE39" s="20" t="str">
        <f t="shared" si="14"/>
        <v/>
      </c>
      <c r="AF39" s="20" t="str">
        <f t="shared" si="15"/>
        <v/>
      </c>
      <c r="AG39" s="63"/>
      <c r="AH39" s="20" t="str">
        <f t="shared" si="16"/>
        <v/>
      </c>
      <c r="AI39" s="20" t="str">
        <f t="shared" si="17"/>
        <v/>
      </c>
      <c r="AJ39" s="63"/>
      <c r="AK39" s="20" t="str">
        <f t="shared" si="18"/>
        <v/>
      </c>
      <c r="AL39" s="20" t="str">
        <f t="shared" si="19"/>
        <v/>
      </c>
      <c r="AM39" s="87" t="s">
        <v>517</v>
      </c>
      <c r="AN39" s="20">
        <v>1000</v>
      </c>
      <c r="AO39" s="8" t="s">
        <v>488</v>
      </c>
      <c r="AP39" s="20">
        <f t="shared" si="22"/>
        <v>3640</v>
      </c>
      <c r="AQ39" s="56"/>
      <c r="AR39" s="56"/>
      <c r="AS39" s="82"/>
      <c r="AT39" s="56"/>
      <c r="AU39" s="56"/>
      <c r="AV39" s="56"/>
      <c r="AW39" s="56"/>
      <c r="AX39" s="56"/>
      <c r="AY39" s="56"/>
      <c r="AZ39" s="56"/>
      <c r="BA39" s="56"/>
    </row>
    <row r="40" spans="1:53" x14ac:dyDescent="0.25">
      <c r="A40" s="71" t="s">
        <v>345</v>
      </c>
      <c r="B40" s="93" t="s">
        <v>467</v>
      </c>
      <c r="C40" s="67" t="s">
        <v>140</v>
      </c>
      <c r="D40" s="67" t="s">
        <v>141</v>
      </c>
      <c r="E40" s="62" t="s">
        <v>44</v>
      </c>
      <c r="F40" s="69" t="s">
        <v>162</v>
      </c>
      <c r="G40" s="4"/>
      <c r="H40" s="4"/>
      <c r="I40" s="4"/>
      <c r="J40" s="20" t="str">
        <f t="shared" si="0"/>
        <v/>
      </c>
      <c r="K40" s="20" t="str">
        <f t="shared" si="1"/>
        <v/>
      </c>
      <c r="L40" s="4"/>
      <c r="M40" s="20" t="str">
        <f t="shared" si="2"/>
        <v/>
      </c>
      <c r="N40" s="20" t="str">
        <f t="shared" si="3"/>
        <v/>
      </c>
      <c r="O40" s="4"/>
      <c r="P40" s="20" t="str">
        <f t="shared" si="4"/>
        <v/>
      </c>
      <c r="Q40" s="20" t="str">
        <f t="shared" si="5"/>
        <v/>
      </c>
      <c r="R40" s="4"/>
      <c r="S40" s="20" t="str">
        <f t="shared" si="6"/>
        <v/>
      </c>
      <c r="T40" s="20" t="str">
        <f t="shared" si="7"/>
        <v/>
      </c>
      <c r="U40" s="4"/>
      <c r="V40" s="20" t="str">
        <f t="shared" si="8"/>
        <v/>
      </c>
      <c r="W40" s="20" t="str">
        <f t="shared" si="9"/>
        <v/>
      </c>
      <c r="X40" s="16">
        <v>2</v>
      </c>
      <c r="Y40" s="20" t="str">
        <f t="shared" si="10"/>
        <v>$2,200</v>
      </c>
      <c r="Z40" s="20">
        <f t="shared" si="11"/>
        <v>4400</v>
      </c>
      <c r="AA40" s="16"/>
      <c r="AB40" s="20" t="str">
        <f t="shared" si="12"/>
        <v/>
      </c>
      <c r="AC40" s="20" t="str">
        <f t="shared" si="13"/>
        <v/>
      </c>
      <c r="AD40" s="37"/>
      <c r="AE40" s="20" t="str">
        <f t="shared" si="14"/>
        <v/>
      </c>
      <c r="AF40" s="20" t="str">
        <f t="shared" si="15"/>
        <v/>
      </c>
      <c r="AG40" s="63"/>
      <c r="AH40" s="20" t="str">
        <f t="shared" si="16"/>
        <v/>
      </c>
      <c r="AI40" s="20" t="str">
        <f t="shared" si="17"/>
        <v/>
      </c>
      <c r="AJ40" s="63"/>
      <c r="AK40" s="20" t="str">
        <f t="shared" si="18"/>
        <v/>
      </c>
      <c r="AL40" s="20" t="str">
        <f t="shared" si="19"/>
        <v/>
      </c>
      <c r="AM40" s="87"/>
      <c r="AN40" s="4"/>
      <c r="AO40" s="8" t="s">
        <v>488</v>
      </c>
      <c r="AP40" s="20">
        <f t="shared" si="22"/>
        <v>4400</v>
      </c>
      <c r="AQ40" s="56"/>
      <c r="AR40" s="56"/>
      <c r="AS40" s="82"/>
      <c r="AT40" s="56"/>
      <c r="AU40" s="56"/>
      <c r="AV40" s="56"/>
      <c r="AW40" s="56"/>
      <c r="AX40" s="56"/>
      <c r="AY40" s="56"/>
      <c r="AZ40" s="56"/>
      <c r="BA40" s="56"/>
    </row>
    <row r="41" spans="1:53" x14ac:dyDescent="0.25">
      <c r="A41" s="71" t="s">
        <v>346</v>
      </c>
      <c r="B41" s="93" t="s">
        <v>468</v>
      </c>
      <c r="C41" s="67" t="s">
        <v>5</v>
      </c>
      <c r="D41" s="67" t="s">
        <v>147</v>
      </c>
      <c r="E41" s="74" t="s">
        <v>148</v>
      </c>
      <c r="F41" s="68" t="s">
        <v>148</v>
      </c>
      <c r="G41" s="4"/>
      <c r="H41" s="4">
        <v>1</v>
      </c>
      <c r="I41" s="4"/>
      <c r="J41" s="20" t="str">
        <f t="shared" si="0"/>
        <v>$110</v>
      </c>
      <c r="K41" s="20">
        <f t="shared" si="1"/>
        <v>110</v>
      </c>
      <c r="L41" s="4">
        <v>2</v>
      </c>
      <c r="M41" s="20" t="str">
        <f t="shared" si="2"/>
        <v>$100</v>
      </c>
      <c r="N41" s="20">
        <f t="shared" si="3"/>
        <v>200</v>
      </c>
      <c r="O41" s="4"/>
      <c r="P41" s="20" t="str">
        <f t="shared" si="4"/>
        <v/>
      </c>
      <c r="Q41" s="20" t="str">
        <f t="shared" si="5"/>
        <v/>
      </c>
      <c r="R41" s="4"/>
      <c r="S41" s="20" t="str">
        <f t="shared" si="6"/>
        <v/>
      </c>
      <c r="T41" s="20" t="str">
        <f t="shared" si="7"/>
        <v/>
      </c>
      <c r="U41" s="4">
        <v>1000</v>
      </c>
      <c r="V41" s="20" t="str">
        <f t="shared" si="8"/>
        <v>$2</v>
      </c>
      <c r="W41" s="20">
        <f t="shared" si="9"/>
        <v>2000</v>
      </c>
      <c r="X41" s="16">
        <v>1</v>
      </c>
      <c r="Y41" s="20" t="str">
        <f t="shared" si="10"/>
        <v>$2,200</v>
      </c>
      <c r="Z41" s="20">
        <f t="shared" si="11"/>
        <v>2200</v>
      </c>
      <c r="AA41" s="16">
        <v>1</v>
      </c>
      <c r="AB41" s="20" t="str">
        <f t="shared" si="12"/>
        <v>$200</v>
      </c>
      <c r="AC41" s="20">
        <f t="shared" si="13"/>
        <v>200</v>
      </c>
      <c r="AD41" s="37"/>
      <c r="AE41" s="20" t="str">
        <f t="shared" si="14"/>
        <v/>
      </c>
      <c r="AF41" s="20" t="str">
        <f t="shared" si="15"/>
        <v/>
      </c>
      <c r="AG41" s="63"/>
      <c r="AH41" s="20" t="str">
        <f t="shared" si="16"/>
        <v/>
      </c>
      <c r="AI41" s="20" t="str">
        <f t="shared" si="17"/>
        <v/>
      </c>
      <c r="AJ41" s="63"/>
      <c r="AK41" s="20" t="str">
        <f t="shared" si="18"/>
        <v/>
      </c>
      <c r="AL41" s="20" t="str">
        <f t="shared" si="19"/>
        <v/>
      </c>
      <c r="AM41" s="87" t="s">
        <v>518</v>
      </c>
      <c r="AN41" s="20">
        <f>12000-Y41</f>
        <v>9800</v>
      </c>
      <c r="AO41" s="4"/>
      <c r="AP41" s="20">
        <f t="shared" si="22"/>
        <v>14510</v>
      </c>
      <c r="AQ41" s="56"/>
      <c r="AR41" s="56"/>
      <c r="AS41" s="82"/>
      <c r="AT41" s="56"/>
      <c r="AU41" s="56"/>
      <c r="AV41" s="56"/>
      <c r="AW41" s="56"/>
      <c r="AX41" s="56"/>
      <c r="AY41" s="56"/>
      <c r="AZ41" s="56"/>
      <c r="BA41" s="56"/>
    </row>
    <row r="42" spans="1:53" x14ac:dyDescent="0.25">
      <c r="A42" s="71" t="s">
        <v>347</v>
      </c>
      <c r="B42" s="93" t="s">
        <v>469</v>
      </c>
      <c r="C42" s="67" t="s">
        <v>5</v>
      </c>
      <c r="D42" s="67" t="s">
        <v>151</v>
      </c>
      <c r="E42" s="74" t="s">
        <v>152</v>
      </c>
      <c r="F42" s="69" t="s">
        <v>152</v>
      </c>
      <c r="G42" s="4"/>
      <c r="H42" s="4"/>
      <c r="I42" s="4"/>
      <c r="J42" s="20" t="str">
        <f t="shared" si="0"/>
        <v/>
      </c>
      <c r="K42" s="20" t="str">
        <f t="shared" si="1"/>
        <v/>
      </c>
      <c r="L42" s="4"/>
      <c r="M42" s="20" t="str">
        <f t="shared" si="2"/>
        <v/>
      </c>
      <c r="N42" s="20" t="str">
        <f t="shared" si="3"/>
        <v/>
      </c>
      <c r="O42" s="4"/>
      <c r="P42" s="20" t="str">
        <f t="shared" si="4"/>
        <v/>
      </c>
      <c r="Q42" s="20" t="str">
        <f t="shared" si="5"/>
        <v/>
      </c>
      <c r="R42" s="4"/>
      <c r="S42" s="20" t="str">
        <f t="shared" si="6"/>
        <v/>
      </c>
      <c r="T42" s="20" t="str">
        <f t="shared" si="7"/>
        <v/>
      </c>
      <c r="U42" s="4"/>
      <c r="V42" s="20" t="str">
        <f t="shared" si="8"/>
        <v/>
      </c>
      <c r="W42" s="20" t="str">
        <f t="shared" si="9"/>
        <v/>
      </c>
      <c r="X42" s="16"/>
      <c r="Y42" s="20" t="str">
        <f t="shared" si="10"/>
        <v/>
      </c>
      <c r="Z42" s="20" t="str">
        <f t="shared" si="11"/>
        <v/>
      </c>
      <c r="AA42" s="16">
        <v>2</v>
      </c>
      <c r="AB42" s="20" t="str">
        <f t="shared" si="12"/>
        <v>$200</v>
      </c>
      <c r="AC42" s="20">
        <f t="shared" si="13"/>
        <v>400</v>
      </c>
      <c r="AD42" s="37"/>
      <c r="AE42" s="20" t="str">
        <f t="shared" si="14"/>
        <v/>
      </c>
      <c r="AF42" s="20" t="str">
        <f t="shared" si="15"/>
        <v/>
      </c>
      <c r="AG42" s="63"/>
      <c r="AH42" s="20" t="str">
        <f t="shared" si="16"/>
        <v/>
      </c>
      <c r="AI42" s="20" t="str">
        <f t="shared" si="17"/>
        <v/>
      </c>
      <c r="AJ42" s="63"/>
      <c r="AK42" s="20" t="str">
        <f t="shared" si="18"/>
        <v/>
      </c>
      <c r="AL42" s="20" t="str">
        <f t="shared" si="19"/>
        <v/>
      </c>
      <c r="AM42" s="86"/>
      <c r="AN42" s="4"/>
      <c r="AO42" s="8" t="s">
        <v>488</v>
      </c>
      <c r="AP42" s="20">
        <f t="shared" si="22"/>
        <v>400</v>
      </c>
      <c r="AQ42" s="56"/>
      <c r="AR42" s="56"/>
      <c r="AS42" s="82"/>
      <c r="AT42" s="56"/>
      <c r="AU42" s="56"/>
      <c r="AV42" s="56"/>
      <c r="AW42" s="56"/>
      <c r="AX42" s="56"/>
      <c r="AY42" s="56"/>
      <c r="AZ42" s="56"/>
      <c r="BA42" s="56"/>
    </row>
    <row r="43" spans="1:53" x14ac:dyDescent="0.25">
      <c r="A43" s="71" t="s">
        <v>348</v>
      </c>
      <c r="B43" s="93" t="s">
        <v>470</v>
      </c>
      <c r="C43" s="67" t="s">
        <v>5</v>
      </c>
      <c r="D43" s="67" t="s">
        <v>153</v>
      </c>
      <c r="E43" s="74" t="s">
        <v>154</v>
      </c>
      <c r="F43" s="68" t="s">
        <v>154</v>
      </c>
      <c r="G43" s="4"/>
      <c r="H43" s="4"/>
      <c r="I43" s="4">
        <v>1</v>
      </c>
      <c r="J43" s="20" t="str">
        <f t="shared" si="0"/>
        <v>$110</v>
      </c>
      <c r="K43" s="20">
        <f t="shared" si="1"/>
        <v>110</v>
      </c>
      <c r="L43" s="4"/>
      <c r="M43" s="20" t="str">
        <f t="shared" si="2"/>
        <v/>
      </c>
      <c r="N43" s="20" t="str">
        <f t="shared" si="3"/>
        <v/>
      </c>
      <c r="O43" s="4"/>
      <c r="P43" s="20" t="str">
        <f t="shared" si="4"/>
        <v/>
      </c>
      <c r="Q43" s="20" t="str">
        <f t="shared" si="5"/>
        <v/>
      </c>
      <c r="R43" s="4"/>
      <c r="S43" s="20" t="str">
        <f t="shared" si="6"/>
        <v/>
      </c>
      <c r="T43" s="20" t="str">
        <f t="shared" si="7"/>
        <v/>
      </c>
      <c r="U43" s="4">
        <v>120</v>
      </c>
      <c r="V43" s="20" t="str">
        <f t="shared" si="8"/>
        <v>$2</v>
      </c>
      <c r="W43" s="20">
        <f t="shared" si="9"/>
        <v>240</v>
      </c>
      <c r="X43" s="16">
        <v>1</v>
      </c>
      <c r="Y43" s="20" t="str">
        <f t="shared" si="10"/>
        <v>$2,200</v>
      </c>
      <c r="Z43" s="20">
        <f t="shared" si="11"/>
        <v>2200</v>
      </c>
      <c r="AA43" s="16">
        <v>1</v>
      </c>
      <c r="AB43" s="20" t="str">
        <f t="shared" si="12"/>
        <v>$200</v>
      </c>
      <c r="AC43" s="20">
        <f t="shared" si="13"/>
        <v>200</v>
      </c>
      <c r="AD43" s="37"/>
      <c r="AE43" s="20" t="str">
        <f t="shared" si="14"/>
        <v/>
      </c>
      <c r="AF43" s="20" t="str">
        <f t="shared" si="15"/>
        <v/>
      </c>
      <c r="AG43" s="63"/>
      <c r="AH43" s="20" t="str">
        <f t="shared" si="16"/>
        <v/>
      </c>
      <c r="AI43" s="20" t="str">
        <f t="shared" si="17"/>
        <v/>
      </c>
      <c r="AJ43" s="63"/>
      <c r="AK43" s="20" t="str">
        <f t="shared" si="18"/>
        <v/>
      </c>
      <c r="AL43" s="20" t="str">
        <f t="shared" si="19"/>
        <v/>
      </c>
      <c r="AM43" s="63"/>
      <c r="AN43" s="4"/>
      <c r="AO43" s="4"/>
      <c r="AP43" s="20">
        <f t="shared" si="22"/>
        <v>2750</v>
      </c>
      <c r="AQ43" s="56"/>
      <c r="AR43" s="56"/>
      <c r="AS43" s="82"/>
      <c r="AT43" s="56"/>
      <c r="AU43" s="56"/>
      <c r="AV43" s="56"/>
      <c r="AW43" s="56"/>
      <c r="AX43" s="56"/>
      <c r="AY43" s="56"/>
      <c r="AZ43" s="56"/>
      <c r="BA43" s="56"/>
    </row>
    <row r="44" spans="1:53" x14ac:dyDescent="0.25">
      <c r="A44" s="71" t="s">
        <v>349</v>
      </c>
      <c r="B44" s="122" t="s">
        <v>471</v>
      </c>
      <c r="C44" s="67" t="s">
        <v>5</v>
      </c>
      <c r="D44" s="67" t="s">
        <v>155</v>
      </c>
      <c r="E44" s="67" t="s">
        <v>156</v>
      </c>
      <c r="F44" s="69" t="s">
        <v>162</v>
      </c>
      <c r="G44" s="4"/>
      <c r="H44" s="4"/>
      <c r="I44" s="4"/>
      <c r="J44" s="20" t="str">
        <f t="shared" si="0"/>
        <v/>
      </c>
      <c r="K44" s="20" t="str">
        <f t="shared" si="1"/>
        <v/>
      </c>
      <c r="L44" s="4"/>
      <c r="M44" s="20" t="str">
        <f t="shared" si="2"/>
        <v/>
      </c>
      <c r="N44" s="20" t="str">
        <f t="shared" si="3"/>
        <v/>
      </c>
      <c r="O44" s="4"/>
      <c r="P44" s="20" t="str">
        <f t="shared" si="4"/>
        <v/>
      </c>
      <c r="Q44" s="20" t="str">
        <f t="shared" si="5"/>
        <v/>
      </c>
      <c r="R44" s="4"/>
      <c r="S44" s="20" t="str">
        <f t="shared" si="6"/>
        <v/>
      </c>
      <c r="T44" s="20" t="str">
        <f t="shared" si="7"/>
        <v/>
      </c>
      <c r="U44" s="4">
        <v>150</v>
      </c>
      <c r="V44" s="20" t="str">
        <f t="shared" si="8"/>
        <v>$2</v>
      </c>
      <c r="W44" s="20">
        <f t="shared" si="9"/>
        <v>300</v>
      </c>
      <c r="X44" s="16">
        <v>1</v>
      </c>
      <c r="Y44" s="20" t="str">
        <f t="shared" si="10"/>
        <v>$2,200</v>
      </c>
      <c r="Z44" s="20">
        <f t="shared" si="11"/>
        <v>2200</v>
      </c>
      <c r="AA44" s="16"/>
      <c r="AB44" s="20" t="str">
        <f t="shared" si="12"/>
        <v/>
      </c>
      <c r="AC44" s="20" t="str">
        <f t="shared" si="13"/>
        <v/>
      </c>
      <c r="AD44" s="37"/>
      <c r="AE44" s="20" t="str">
        <f t="shared" si="14"/>
        <v/>
      </c>
      <c r="AF44" s="20" t="str">
        <f t="shared" si="15"/>
        <v/>
      </c>
      <c r="AG44" s="63"/>
      <c r="AH44" s="20" t="str">
        <f t="shared" si="16"/>
        <v/>
      </c>
      <c r="AI44" s="20" t="str">
        <f t="shared" si="17"/>
        <v/>
      </c>
      <c r="AJ44" s="63"/>
      <c r="AK44" s="20" t="str">
        <f t="shared" si="18"/>
        <v/>
      </c>
      <c r="AL44" s="20" t="str">
        <f t="shared" si="19"/>
        <v/>
      </c>
      <c r="AM44" s="63"/>
      <c r="AN44" s="4"/>
      <c r="AO44" s="4"/>
      <c r="AP44" s="20">
        <f t="shared" si="22"/>
        <v>2500</v>
      </c>
      <c r="AQ44" s="56"/>
      <c r="AR44" s="56"/>
      <c r="AS44" s="82"/>
      <c r="AT44" s="56"/>
      <c r="AU44" s="56"/>
      <c r="AV44" s="56"/>
      <c r="AW44" s="56"/>
      <c r="AX44" s="56"/>
      <c r="AY44" s="56"/>
      <c r="AZ44" s="56"/>
      <c r="BA44" s="56"/>
    </row>
    <row r="45" spans="1:53" x14ac:dyDescent="0.25">
      <c r="A45" s="71" t="s">
        <v>350</v>
      </c>
      <c r="B45" s="121"/>
      <c r="C45" s="67" t="s">
        <v>5</v>
      </c>
      <c r="D45" s="67" t="s">
        <v>155</v>
      </c>
      <c r="E45" s="67" t="s">
        <v>156</v>
      </c>
      <c r="F45" s="69" t="s">
        <v>162</v>
      </c>
      <c r="G45" s="4"/>
      <c r="H45" s="4"/>
      <c r="I45" s="4"/>
      <c r="J45" s="20" t="str">
        <f t="shared" si="0"/>
        <v/>
      </c>
      <c r="K45" s="20" t="str">
        <f t="shared" si="1"/>
        <v/>
      </c>
      <c r="L45" s="4"/>
      <c r="M45" s="20" t="str">
        <f t="shared" si="2"/>
        <v/>
      </c>
      <c r="N45" s="20" t="str">
        <f t="shared" si="3"/>
        <v/>
      </c>
      <c r="O45" s="4"/>
      <c r="P45" s="20" t="str">
        <f t="shared" si="4"/>
        <v/>
      </c>
      <c r="Q45" s="20" t="str">
        <f t="shared" si="5"/>
        <v/>
      </c>
      <c r="R45" s="4"/>
      <c r="S45" s="20" t="str">
        <f t="shared" si="6"/>
        <v/>
      </c>
      <c r="T45" s="20" t="str">
        <f t="shared" si="7"/>
        <v/>
      </c>
      <c r="U45" s="4">
        <v>80</v>
      </c>
      <c r="V45" s="20" t="str">
        <f t="shared" si="8"/>
        <v>$2</v>
      </c>
      <c r="W45" s="20">
        <f t="shared" si="9"/>
        <v>160</v>
      </c>
      <c r="X45" s="16"/>
      <c r="Y45" s="20" t="str">
        <f t="shared" si="10"/>
        <v/>
      </c>
      <c r="Z45" s="20" t="str">
        <f t="shared" si="11"/>
        <v/>
      </c>
      <c r="AA45" s="16"/>
      <c r="AB45" s="20" t="str">
        <f t="shared" si="12"/>
        <v/>
      </c>
      <c r="AC45" s="20" t="str">
        <f t="shared" si="13"/>
        <v/>
      </c>
      <c r="AD45" s="37"/>
      <c r="AE45" s="20" t="str">
        <f t="shared" si="14"/>
        <v/>
      </c>
      <c r="AF45" s="20" t="str">
        <f t="shared" si="15"/>
        <v/>
      </c>
      <c r="AG45" s="63"/>
      <c r="AH45" s="20" t="str">
        <f t="shared" si="16"/>
        <v/>
      </c>
      <c r="AI45" s="20" t="str">
        <f t="shared" si="17"/>
        <v/>
      </c>
      <c r="AJ45" s="63"/>
      <c r="AK45" s="20" t="str">
        <f t="shared" si="18"/>
        <v/>
      </c>
      <c r="AL45" s="20" t="str">
        <f t="shared" si="19"/>
        <v/>
      </c>
      <c r="AM45" s="63"/>
      <c r="AN45" s="4"/>
      <c r="AO45" s="4"/>
      <c r="AP45" s="20">
        <f t="shared" si="22"/>
        <v>160</v>
      </c>
      <c r="AQ45" s="56"/>
      <c r="AR45" s="56"/>
      <c r="AS45" s="82"/>
      <c r="AT45" s="56"/>
      <c r="AU45" s="56"/>
      <c r="AV45" s="56"/>
      <c r="AW45" s="56"/>
      <c r="AX45" s="56"/>
      <c r="AY45" s="56"/>
      <c r="AZ45" s="56"/>
      <c r="BA45" s="56"/>
    </row>
    <row r="46" spans="1:53" x14ac:dyDescent="0.25">
      <c r="A46" s="71" t="s">
        <v>398</v>
      </c>
      <c r="B46" s="121"/>
      <c r="C46" s="67" t="s">
        <v>5</v>
      </c>
      <c r="D46" s="67" t="s">
        <v>155</v>
      </c>
      <c r="E46" s="67" t="s">
        <v>156</v>
      </c>
      <c r="F46" s="70" t="s">
        <v>162</v>
      </c>
      <c r="G46" s="4"/>
      <c r="H46" s="4"/>
      <c r="I46" s="4"/>
      <c r="J46" s="20" t="str">
        <f t="shared" si="0"/>
        <v/>
      </c>
      <c r="K46" s="20" t="str">
        <f t="shared" si="1"/>
        <v/>
      </c>
      <c r="L46" s="4"/>
      <c r="M46" s="20" t="str">
        <f t="shared" si="2"/>
        <v/>
      </c>
      <c r="N46" s="20" t="str">
        <f t="shared" si="3"/>
        <v/>
      </c>
      <c r="O46" s="4"/>
      <c r="P46" s="20" t="str">
        <f t="shared" si="4"/>
        <v/>
      </c>
      <c r="Q46" s="20" t="str">
        <f t="shared" si="5"/>
        <v/>
      </c>
      <c r="R46" s="4"/>
      <c r="S46" s="20" t="str">
        <f t="shared" si="6"/>
        <v/>
      </c>
      <c r="T46" s="20" t="str">
        <f t="shared" si="7"/>
        <v/>
      </c>
      <c r="U46" s="4">
        <v>160</v>
      </c>
      <c r="V46" s="20" t="str">
        <f t="shared" si="8"/>
        <v>$2</v>
      </c>
      <c r="W46" s="20">
        <f t="shared" si="9"/>
        <v>320</v>
      </c>
      <c r="X46" s="16"/>
      <c r="Y46" s="20" t="str">
        <f t="shared" si="10"/>
        <v/>
      </c>
      <c r="Z46" s="20" t="str">
        <f t="shared" si="11"/>
        <v/>
      </c>
      <c r="AA46" s="16"/>
      <c r="AB46" s="20" t="str">
        <f t="shared" si="12"/>
        <v/>
      </c>
      <c r="AC46" s="20" t="str">
        <f t="shared" si="13"/>
        <v/>
      </c>
      <c r="AD46" s="37"/>
      <c r="AE46" s="20" t="str">
        <f t="shared" si="14"/>
        <v/>
      </c>
      <c r="AF46" s="20" t="str">
        <f t="shared" si="15"/>
        <v/>
      </c>
      <c r="AG46" s="63"/>
      <c r="AH46" s="20" t="str">
        <f t="shared" si="16"/>
        <v/>
      </c>
      <c r="AI46" s="20" t="str">
        <f t="shared" si="17"/>
        <v/>
      </c>
      <c r="AJ46" s="63"/>
      <c r="AK46" s="20" t="str">
        <f t="shared" si="18"/>
        <v/>
      </c>
      <c r="AL46" s="20" t="str">
        <f t="shared" si="19"/>
        <v/>
      </c>
      <c r="AM46" s="63"/>
      <c r="AN46" s="4"/>
      <c r="AO46" s="4"/>
      <c r="AP46" s="20">
        <f t="shared" si="22"/>
        <v>320</v>
      </c>
      <c r="AQ46" s="56"/>
      <c r="AR46" s="56"/>
      <c r="AS46" s="82"/>
      <c r="AT46" s="56"/>
      <c r="AU46" s="56"/>
      <c r="AV46" s="56"/>
      <c r="AW46" s="56"/>
      <c r="AX46" s="56"/>
      <c r="AY46" s="56"/>
      <c r="AZ46" s="56"/>
      <c r="BA46" s="56"/>
    </row>
    <row r="47" spans="1:53" x14ac:dyDescent="0.25">
      <c r="A47" s="71" t="s">
        <v>399</v>
      </c>
      <c r="B47" s="121"/>
      <c r="C47" s="67" t="s">
        <v>5</v>
      </c>
      <c r="D47" s="67" t="s">
        <v>155</v>
      </c>
      <c r="E47" s="67" t="s">
        <v>156</v>
      </c>
      <c r="F47" s="70" t="s">
        <v>162</v>
      </c>
      <c r="G47" s="4"/>
      <c r="H47" s="4"/>
      <c r="I47" s="4"/>
      <c r="J47" s="20" t="str">
        <f t="shared" si="0"/>
        <v/>
      </c>
      <c r="K47" s="20" t="str">
        <f t="shared" si="1"/>
        <v/>
      </c>
      <c r="L47" s="4"/>
      <c r="M47" s="20" t="str">
        <f t="shared" si="2"/>
        <v/>
      </c>
      <c r="N47" s="20" t="str">
        <f t="shared" si="3"/>
        <v/>
      </c>
      <c r="O47" s="4"/>
      <c r="P47" s="20" t="str">
        <f t="shared" si="4"/>
        <v/>
      </c>
      <c r="Q47" s="20" t="str">
        <f t="shared" si="5"/>
        <v/>
      </c>
      <c r="R47" s="4"/>
      <c r="S47" s="20" t="str">
        <f t="shared" si="6"/>
        <v/>
      </c>
      <c r="T47" s="20" t="str">
        <f t="shared" si="7"/>
        <v/>
      </c>
      <c r="U47" s="4"/>
      <c r="V47" s="20" t="str">
        <f t="shared" si="8"/>
        <v/>
      </c>
      <c r="W47" s="20" t="str">
        <f t="shared" si="9"/>
        <v/>
      </c>
      <c r="X47" s="16"/>
      <c r="Y47" s="20" t="str">
        <f t="shared" si="10"/>
        <v/>
      </c>
      <c r="Z47" s="20" t="str">
        <f t="shared" si="11"/>
        <v/>
      </c>
      <c r="AA47" s="16"/>
      <c r="AB47" s="20" t="str">
        <f t="shared" si="12"/>
        <v/>
      </c>
      <c r="AC47" s="20" t="str">
        <f t="shared" si="13"/>
        <v/>
      </c>
      <c r="AD47" s="37"/>
      <c r="AE47" s="20" t="str">
        <f t="shared" si="14"/>
        <v/>
      </c>
      <c r="AF47" s="20" t="str">
        <f t="shared" si="15"/>
        <v/>
      </c>
      <c r="AG47" s="63"/>
      <c r="AH47" s="20" t="str">
        <f t="shared" si="16"/>
        <v/>
      </c>
      <c r="AI47" s="20" t="str">
        <f t="shared" si="17"/>
        <v/>
      </c>
      <c r="AJ47" s="63"/>
      <c r="AK47" s="20" t="str">
        <f t="shared" si="18"/>
        <v/>
      </c>
      <c r="AL47" s="20" t="str">
        <f t="shared" si="19"/>
        <v/>
      </c>
      <c r="AM47" s="63"/>
      <c r="AN47" s="4"/>
      <c r="AO47" s="4"/>
      <c r="AP47" s="20">
        <f t="shared" si="22"/>
        <v>0</v>
      </c>
      <c r="AQ47" s="56"/>
      <c r="AR47" s="56"/>
      <c r="AS47" s="82"/>
      <c r="AT47" s="56"/>
      <c r="AU47" s="56"/>
      <c r="AV47" s="56"/>
      <c r="AW47" s="56"/>
      <c r="AX47" s="56"/>
      <c r="AY47" s="56"/>
      <c r="AZ47" s="56"/>
      <c r="BA47" s="56"/>
    </row>
    <row r="48" spans="1:53" x14ac:dyDescent="0.25">
      <c r="A48" s="71" t="s">
        <v>400</v>
      </c>
      <c r="B48" s="121"/>
      <c r="C48" s="67" t="s">
        <v>5</v>
      </c>
      <c r="D48" s="67" t="s">
        <v>155</v>
      </c>
      <c r="E48" s="67" t="s">
        <v>156</v>
      </c>
      <c r="F48" s="70" t="s">
        <v>162</v>
      </c>
      <c r="G48" s="4"/>
      <c r="H48" s="4"/>
      <c r="I48" s="4"/>
      <c r="J48" s="20" t="str">
        <f t="shared" si="0"/>
        <v/>
      </c>
      <c r="K48" s="20" t="str">
        <f t="shared" si="1"/>
        <v/>
      </c>
      <c r="L48" s="4"/>
      <c r="M48" s="20" t="str">
        <f t="shared" si="2"/>
        <v/>
      </c>
      <c r="N48" s="20" t="str">
        <f t="shared" si="3"/>
        <v/>
      </c>
      <c r="O48" s="4"/>
      <c r="P48" s="20" t="str">
        <f t="shared" si="4"/>
        <v/>
      </c>
      <c r="Q48" s="20" t="str">
        <f t="shared" si="5"/>
        <v/>
      </c>
      <c r="R48" s="4"/>
      <c r="S48" s="20" t="str">
        <f t="shared" si="6"/>
        <v/>
      </c>
      <c r="T48" s="20" t="str">
        <f t="shared" si="7"/>
        <v/>
      </c>
      <c r="U48" s="4">
        <v>320</v>
      </c>
      <c r="V48" s="20" t="str">
        <f t="shared" si="8"/>
        <v>$2</v>
      </c>
      <c r="W48" s="20">
        <f t="shared" si="9"/>
        <v>640</v>
      </c>
      <c r="X48" s="16"/>
      <c r="Y48" s="20" t="str">
        <f t="shared" si="10"/>
        <v/>
      </c>
      <c r="Z48" s="20" t="str">
        <f t="shared" si="11"/>
        <v/>
      </c>
      <c r="AA48" s="16"/>
      <c r="AB48" s="20" t="str">
        <f t="shared" si="12"/>
        <v/>
      </c>
      <c r="AC48" s="20" t="str">
        <f t="shared" si="13"/>
        <v/>
      </c>
      <c r="AD48" s="37"/>
      <c r="AE48" s="20" t="str">
        <f t="shared" si="14"/>
        <v/>
      </c>
      <c r="AF48" s="20" t="str">
        <f t="shared" si="15"/>
        <v/>
      </c>
      <c r="AG48" s="63"/>
      <c r="AH48" s="20" t="str">
        <f t="shared" si="16"/>
        <v/>
      </c>
      <c r="AI48" s="20" t="str">
        <f t="shared" si="17"/>
        <v/>
      </c>
      <c r="AJ48" s="63"/>
      <c r="AK48" s="20" t="str">
        <f t="shared" si="18"/>
        <v/>
      </c>
      <c r="AL48" s="20" t="str">
        <f t="shared" si="19"/>
        <v/>
      </c>
      <c r="AM48" s="63"/>
      <c r="AN48" s="80"/>
      <c r="AO48" s="4"/>
      <c r="AP48" s="20">
        <f t="shared" si="22"/>
        <v>640</v>
      </c>
      <c r="AQ48" s="56"/>
      <c r="AR48" s="56"/>
      <c r="AS48" s="82"/>
      <c r="AT48" s="56"/>
      <c r="AU48" s="56"/>
      <c r="AV48" s="56"/>
      <c r="AW48" s="56"/>
      <c r="AX48" s="56"/>
      <c r="AY48" s="56"/>
      <c r="AZ48" s="56"/>
      <c r="BA48" s="56"/>
    </row>
    <row r="49" spans="1:53" x14ac:dyDescent="0.25">
      <c r="A49" s="71" t="s">
        <v>401</v>
      </c>
      <c r="B49" s="117"/>
      <c r="C49" s="67" t="s">
        <v>5</v>
      </c>
      <c r="D49" s="67" t="s">
        <v>155</v>
      </c>
      <c r="E49" s="67" t="s">
        <v>156</v>
      </c>
      <c r="F49" s="70" t="s">
        <v>162</v>
      </c>
      <c r="G49" s="4"/>
      <c r="H49" s="4"/>
      <c r="I49" s="4"/>
      <c r="J49" s="20" t="str">
        <f t="shared" si="0"/>
        <v/>
      </c>
      <c r="K49" s="20" t="str">
        <f t="shared" si="1"/>
        <v/>
      </c>
      <c r="L49" s="4"/>
      <c r="M49" s="20" t="str">
        <f t="shared" si="2"/>
        <v/>
      </c>
      <c r="N49" s="20" t="str">
        <f t="shared" si="3"/>
        <v/>
      </c>
      <c r="O49" s="4"/>
      <c r="P49" s="20" t="str">
        <f t="shared" si="4"/>
        <v/>
      </c>
      <c r="Q49" s="20" t="str">
        <f t="shared" si="5"/>
        <v/>
      </c>
      <c r="R49" s="4"/>
      <c r="S49" s="20" t="str">
        <f t="shared" si="6"/>
        <v/>
      </c>
      <c r="T49" s="20" t="str">
        <f t="shared" si="7"/>
        <v/>
      </c>
      <c r="U49" s="4">
        <v>320</v>
      </c>
      <c r="V49" s="20" t="str">
        <f t="shared" si="8"/>
        <v>$2</v>
      </c>
      <c r="W49" s="20">
        <f t="shared" si="9"/>
        <v>640</v>
      </c>
      <c r="X49" s="16"/>
      <c r="Y49" s="20" t="str">
        <f t="shared" si="10"/>
        <v/>
      </c>
      <c r="Z49" s="20" t="str">
        <f t="shared" si="11"/>
        <v/>
      </c>
      <c r="AA49" s="16"/>
      <c r="AB49" s="20" t="str">
        <f t="shared" si="12"/>
        <v/>
      </c>
      <c r="AC49" s="20" t="str">
        <f t="shared" si="13"/>
        <v/>
      </c>
      <c r="AD49" s="37"/>
      <c r="AE49" s="20" t="str">
        <f t="shared" si="14"/>
        <v/>
      </c>
      <c r="AF49" s="20" t="str">
        <f t="shared" si="15"/>
        <v/>
      </c>
      <c r="AG49" s="63"/>
      <c r="AH49" s="20" t="str">
        <f t="shared" si="16"/>
        <v/>
      </c>
      <c r="AI49" s="20" t="str">
        <f t="shared" si="17"/>
        <v/>
      </c>
      <c r="AJ49" s="63"/>
      <c r="AK49" s="20" t="str">
        <f t="shared" si="18"/>
        <v/>
      </c>
      <c r="AL49" s="20" t="str">
        <f t="shared" si="19"/>
        <v/>
      </c>
      <c r="AM49" s="63"/>
      <c r="AN49" s="4"/>
      <c r="AO49" s="4"/>
      <c r="AP49" s="20">
        <f t="shared" si="22"/>
        <v>640</v>
      </c>
      <c r="AQ49" s="56"/>
      <c r="AR49" s="56"/>
      <c r="AS49" s="82"/>
      <c r="AT49" s="56"/>
      <c r="AU49" s="56"/>
      <c r="AV49" s="56"/>
      <c r="AW49" s="56"/>
      <c r="AX49" s="56"/>
      <c r="AY49" s="56"/>
      <c r="AZ49" s="56"/>
      <c r="BA49" s="56"/>
    </row>
    <row r="50" spans="1:53" x14ac:dyDescent="0.25">
      <c r="A50" s="71" t="s">
        <v>351</v>
      </c>
      <c r="B50" s="93" t="s">
        <v>472</v>
      </c>
      <c r="C50" s="67" t="s">
        <v>157</v>
      </c>
      <c r="D50" s="67" t="s">
        <v>158</v>
      </c>
      <c r="E50" s="67" t="s">
        <v>5</v>
      </c>
      <c r="F50" s="68" t="s">
        <v>162</v>
      </c>
      <c r="G50" s="4"/>
      <c r="H50" s="4"/>
      <c r="I50" s="4">
        <v>1</v>
      </c>
      <c r="J50" s="20" t="str">
        <f t="shared" si="0"/>
        <v>$110</v>
      </c>
      <c r="K50" s="20">
        <f t="shared" si="1"/>
        <v>110</v>
      </c>
      <c r="L50" s="4"/>
      <c r="M50" s="20" t="str">
        <f t="shared" si="2"/>
        <v/>
      </c>
      <c r="N50" s="20" t="str">
        <f t="shared" si="3"/>
        <v/>
      </c>
      <c r="O50" s="4"/>
      <c r="P50" s="20" t="str">
        <f t="shared" si="4"/>
        <v/>
      </c>
      <c r="Q50" s="20" t="str">
        <f t="shared" si="5"/>
        <v/>
      </c>
      <c r="R50" s="4"/>
      <c r="S50" s="20" t="str">
        <f t="shared" si="6"/>
        <v/>
      </c>
      <c r="T50" s="20" t="str">
        <f t="shared" si="7"/>
        <v/>
      </c>
      <c r="U50" s="8"/>
      <c r="V50" s="20" t="str">
        <f t="shared" si="8"/>
        <v/>
      </c>
      <c r="W50" s="20" t="str">
        <f t="shared" si="9"/>
        <v/>
      </c>
      <c r="X50" s="16">
        <v>1</v>
      </c>
      <c r="Y50" s="20" t="str">
        <f t="shared" si="10"/>
        <v>$2,200</v>
      </c>
      <c r="Z50" s="20">
        <f t="shared" si="11"/>
        <v>2200</v>
      </c>
      <c r="AA50" s="16">
        <v>1</v>
      </c>
      <c r="AB50" s="20" t="str">
        <f t="shared" si="12"/>
        <v>$200</v>
      </c>
      <c r="AC50" s="20">
        <f t="shared" si="13"/>
        <v>200</v>
      </c>
      <c r="AD50" s="37"/>
      <c r="AE50" s="20" t="str">
        <f t="shared" si="14"/>
        <v/>
      </c>
      <c r="AF50" s="20" t="str">
        <f t="shared" si="15"/>
        <v/>
      </c>
      <c r="AG50" s="63"/>
      <c r="AH50" s="20" t="str">
        <f t="shared" si="16"/>
        <v/>
      </c>
      <c r="AI50" s="20" t="str">
        <f t="shared" si="17"/>
        <v/>
      </c>
      <c r="AJ50" s="63"/>
      <c r="AK50" s="20" t="str">
        <f t="shared" si="18"/>
        <v/>
      </c>
      <c r="AL50" s="20" t="str">
        <f t="shared" si="19"/>
        <v/>
      </c>
      <c r="AM50" s="63"/>
      <c r="AN50" s="20"/>
      <c r="AO50" s="8" t="s">
        <v>488</v>
      </c>
      <c r="AP50" s="20">
        <f t="shared" si="22"/>
        <v>2510</v>
      </c>
      <c r="AQ50" s="56"/>
      <c r="AR50" s="56"/>
      <c r="AS50" s="82"/>
      <c r="AT50" s="56"/>
      <c r="AU50" s="56"/>
      <c r="AV50" s="56"/>
      <c r="AW50" s="56"/>
      <c r="AX50" s="56"/>
      <c r="AY50" s="56"/>
      <c r="AZ50" s="56"/>
      <c r="BA50" s="56"/>
    </row>
    <row r="51" spans="1:53" x14ac:dyDescent="0.25">
      <c r="A51" s="71" t="s">
        <v>352</v>
      </c>
      <c r="B51" s="93" t="s">
        <v>473</v>
      </c>
      <c r="C51" s="67" t="s">
        <v>159</v>
      </c>
      <c r="D51" s="67" t="s">
        <v>160</v>
      </c>
      <c r="E51" s="67" t="s">
        <v>44</v>
      </c>
      <c r="F51" s="69" t="s">
        <v>162</v>
      </c>
      <c r="G51" s="4"/>
      <c r="H51" s="4"/>
      <c r="I51" s="4"/>
      <c r="J51" s="20" t="str">
        <f t="shared" si="0"/>
        <v/>
      </c>
      <c r="K51" s="20" t="str">
        <f t="shared" si="1"/>
        <v/>
      </c>
      <c r="L51" s="4"/>
      <c r="M51" s="20" t="str">
        <f t="shared" si="2"/>
        <v/>
      </c>
      <c r="N51" s="20" t="str">
        <f t="shared" si="3"/>
        <v/>
      </c>
      <c r="O51" s="4"/>
      <c r="P51" s="20" t="str">
        <f t="shared" si="4"/>
        <v/>
      </c>
      <c r="Q51" s="20" t="str">
        <f t="shared" si="5"/>
        <v/>
      </c>
      <c r="R51" s="4"/>
      <c r="S51" s="20" t="str">
        <f t="shared" si="6"/>
        <v/>
      </c>
      <c r="T51" s="20" t="str">
        <f t="shared" si="7"/>
        <v/>
      </c>
      <c r="U51" s="4"/>
      <c r="V51" s="20" t="str">
        <f t="shared" si="8"/>
        <v/>
      </c>
      <c r="W51" s="20" t="str">
        <f t="shared" si="9"/>
        <v/>
      </c>
      <c r="X51" s="16"/>
      <c r="Y51" s="20" t="str">
        <f t="shared" si="10"/>
        <v/>
      </c>
      <c r="Z51" s="20" t="str">
        <f t="shared" si="11"/>
        <v/>
      </c>
      <c r="AA51" s="16"/>
      <c r="AB51" s="20" t="str">
        <f t="shared" si="12"/>
        <v/>
      </c>
      <c r="AC51" s="20" t="str">
        <f t="shared" si="13"/>
        <v/>
      </c>
      <c r="AD51" s="37"/>
      <c r="AE51" s="20" t="str">
        <f t="shared" si="14"/>
        <v/>
      </c>
      <c r="AF51" s="20" t="str">
        <f t="shared" si="15"/>
        <v/>
      </c>
      <c r="AG51" s="63"/>
      <c r="AH51" s="20" t="str">
        <f t="shared" si="16"/>
        <v/>
      </c>
      <c r="AI51" s="20" t="str">
        <f t="shared" si="17"/>
        <v/>
      </c>
      <c r="AJ51" s="63"/>
      <c r="AK51" s="20" t="str">
        <f t="shared" si="18"/>
        <v/>
      </c>
      <c r="AL51" s="20" t="str">
        <f t="shared" si="19"/>
        <v/>
      </c>
      <c r="AM51" s="63"/>
      <c r="AN51" s="4"/>
      <c r="AO51" s="8" t="s">
        <v>488</v>
      </c>
      <c r="AP51" s="20">
        <f t="shared" si="22"/>
        <v>0</v>
      </c>
      <c r="AQ51" s="56"/>
      <c r="AR51" s="56"/>
      <c r="AS51" s="82"/>
      <c r="AT51" s="56"/>
      <c r="AU51" s="56"/>
      <c r="AV51" s="56"/>
      <c r="AW51" s="56"/>
      <c r="AX51" s="56"/>
      <c r="AY51" s="56"/>
      <c r="AZ51" s="56"/>
      <c r="BA51" s="56"/>
    </row>
    <row r="52" spans="1:53" x14ac:dyDescent="0.25">
      <c r="A52" s="71" t="s">
        <v>353</v>
      </c>
      <c r="B52" s="93" t="s">
        <v>474</v>
      </c>
      <c r="C52" s="67" t="s">
        <v>44</v>
      </c>
      <c r="D52" s="67" t="s">
        <v>45</v>
      </c>
      <c r="E52" s="67" t="s">
        <v>162</v>
      </c>
      <c r="F52" s="68" t="s">
        <v>162</v>
      </c>
      <c r="G52" s="4"/>
      <c r="H52" s="4"/>
      <c r="I52" s="4"/>
      <c r="J52" s="20" t="str">
        <f t="shared" si="0"/>
        <v/>
      </c>
      <c r="K52" s="20" t="str">
        <f t="shared" si="1"/>
        <v/>
      </c>
      <c r="L52" s="4"/>
      <c r="M52" s="20" t="str">
        <f t="shared" si="2"/>
        <v/>
      </c>
      <c r="N52" s="20" t="str">
        <f t="shared" si="3"/>
        <v/>
      </c>
      <c r="O52" s="4"/>
      <c r="P52" s="20" t="str">
        <f t="shared" si="4"/>
        <v/>
      </c>
      <c r="Q52" s="20" t="str">
        <f t="shared" si="5"/>
        <v/>
      </c>
      <c r="R52" s="4"/>
      <c r="S52" s="20" t="str">
        <f t="shared" si="6"/>
        <v/>
      </c>
      <c r="T52" s="20" t="str">
        <f t="shared" si="7"/>
        <v/>
      </c>
      <c r="U52" s="4"/>
      <c r="V52" s="20" t="str">
        <f t="shared" si="8"/>
        <v/>
      </c>
      <c r="W52" s="20" t="str">
        <f t="shared" si="9"/>
        <v/>
      </c>
      <c r="X52" s="16">
        <v>2</v>
      </c>
      <c r="Y52" s="20" t="str">
        <f t="shared" si="10"/>
        <v>$2,200</v>
      </c>
      <c r="Z52" s="20">
        <f t="shared" si="11"/>
        <v>4400</v>
      </c>
      <c r="AA52" s="16"/>
      <c r="AB52" s="20" t="str">
        <f t="shared" si="12"/>
        <v/>
      </c>
      <c r="AC52" s="20" t="str">
        <f t="shared" si="13"/>
        <v/>
      </c>
      <c r="AD52" s="37"/>
      <c r="AE52" s="20" t="str">
        <f t="shared" si="14"/>
        <v/>
      </c>
      <c r="AF52" s="20" t="str">
        <f t="shared" si="15"/>
        <v/>
      </c>
      <c r="AG52" s="63"/>
      <c r="AH52" s="20" t="str">
        <f t="shared" si="16"/>
        <v/>
      </c>
      <c r="AI52" s="20" t="str">
        <f t="shared" si="17"/>
        <v/>
      </c>
      <c r="AJ52" s="63"/>
      <c r="AK52" s="20" t="str">
        <f t="shared" si="18"/>
        <v/>
      </c>
      <c r="AL52" s="20" t="str">
        <f t="shared" si="19"/>
        <v/>
      </c>
      <c r="AM52" s="63"/>
      <c r="AN52" s="4"/>
      <c r="AO52" s="4"/>
      <c r="AP52" s="20">
        <f t="shared" si="22"/>
        <v>4400</v>
      </c>
      <c r="AQ52" s="56"/>
      <c r="AR52" s="56"/>
      <c r="AS52" s="82"/>
      <c r="AT52" s="56"/>
      <c r="AU52" s="56"/>
      <c r="AV52" s="56"/>
      <c r="AW52" s="56"/>
      <c r="AX52" s="56"/>
      <c r="AY52" s="56"/>
      <c r="AZ52" s="56"/>
      <c r="BA52" s="56"/>
    </row>
    <row r="53" spans="1:53" x14ac:dyDescent="0.25">
      <c r="A53" s="71" t="s">
        <v>354</v>
      </c>
      <c r="B53" s="93" t="s">
        <v>475</v>
      </c>
      <c r="C53" s="67" t="s">
        <v>175</v>
      </c>
      <c r="D53" s="67" t="s">
        <v>176</v>
      </c>
      <c r="E53" s="67" t="s">
        <v>63</v>
      </c>
      <c r="F53" s="69" t="s">
        <v>162</v>
      </c>
      <c r="G53" s="4">
        <v>2</v>
      </c>
      <c r="H53" s="4">
        <v>2</v>
      </c>
      <c r="I53" s="4"/>
      <c r="J53" s="20" t="str">
        <f t="shared" si="0"/>
        <v>$110</v>
      </c>
      <c r="K53" s="20">
        <f t="shared" si="1"/>
        <v>440</v>
      </c>
      <c r="L53" s="4"/>
      <c r="M53" s="20" t="str">
        <f t="shared" si="2"/>
        <v/>
      </c>
      <c r="N53" s="20" t="str">
        <f t="shared" si="3"/>
        <v/>
      </c>
      <c r="O53" s="4"/>
      <c r="P53" s="20" t="str">
        <f t="shared" si="4"/>
        <v/>
      </c>
      <c r="Q53" s="20" t="str">
        <f t="shared" si="5"/>
        <v/>
      </c>
      <c r="R53" s="4"/>
      <c r="S53" s="20" t="str">
        <f t="shared" si="6"/>
        <v/>
      </c>
      <c r="T53" s="20" t="str">
        <f t="shared" si="7"/>
        <v/>
      </c>
      <c r="U53" s="4"/>
      <c r="V53" s="20" t="str">
        <f t="shared" si="8"/>
        <v/>
      </c>
      <c r="W53" s="20" t="str">
        <f t="shared" si="9"/>
        <v/>
      </c>
      <c r="X53" s="16">
        <v>2</v>
      </c>
      <c r="Y53" s="20" t="str">
        <f t="shared" si="10"/>
        <v>$2,200</v>
      </c>
      <c r="Z53" s="20">
        <f t="shared" si="11"/>
        <v>4400</v>
      </c>
      <c r="AA53" s="16"/>
      <c r="AB53" s="20" t="str">
        <f t="shared" si="12"/>
        <v/>
      </c>
      <c r="AC53" s="20" t="str">
        <f t="shared" si="13"/>
        <v/>
      </c>
      <c r="AD53" s="37"/>
      <c r="AE53" s="20" t="str">
        <f t="shared" si="14"/>
        <v/>
      </c>
      <c r="AF53" s="20" t="str">
        <f t="shared" si="15"/>
        <v/>
      </c>
      <c r="AG53" s="63"/>
      <c r="AH53" s="20" t="str">
        <f t="shared" si="16"/>
        <v/>
      </c>
      <c r="AI53" s="20" t="str">
        <f t="shared" si="17"/>
        <v/>
      </c>
      <c r="AJ53" s="63"/>
      <c r="AK53" s="20" t="str">
        <f t="shared" si="18"/>
        <v/>
      </c>
      <c r="AL53" s="20" t="str">
        <f t="shared" si="19"/>
        <v/>
      </c>
      <c r="AM53" s="63"/>
      <c r="AN53" s="4"/>
      <c r="AO53" s="4"/>
      <c r="AP53" s="20">
        <f t="shared" si="22"/>
        <v>4840</v>
      </c>
      <c r="AQ53" s="56"/>
      <c r="AR53" s="56"/>
      <c r="AS53" s="82"/>
      <c r="AT53" s="56"/>
      <c r="AU53" s="56"/>
      <c r="AV53" s="56"/>
      <c r="AW53" s="56"/>
      <c r="AX53" s="56"/>
      <c r="AY53" s="56"/>
      <c r="AZ53" s="56"/>
      <c r="BA53" s="56"/>
    </row>
    <row r="54" spans="1:53" x14ac:dyDescent="0.25">
      <c r="A54" s="71" t="s">
        <v>355</v>
      </c>
      <c r="B54" s="93" t="s">
        <v>476</v>
      </c>
      <c r="C54" s="67" t="s">
        <v>63</v>
      </c>
      <c r="D54" s="67" t="s">
        <v>196</v>
      </c>
      <c r="E54" s="67" t="s">
        <v>63</v>
      </c>
      <c r="F54" s="68" t="s">
        <v>162</v>
      </c>
      <c r="G54" s="4">
        <v>2</v>
      </c>
      <c r="H54" s="4">
        <v>2</v>
      </c>
      <c r="I54" s="4"/>
      <c r="J54" s="20" t="str">
        <f t="shared" si="0"/>
        <v>$110</v>
      </c>
      <c r="K54" s="20">
        <f t="shared" si="1"/>
        <v>440</v>
      </c>
      <c r="L54" s="4"/>
      <c r="M54" s="20" t="str">
        <f t="shared" si="2"/>
        <v/>
      </c>
      <c r="N54" s="20" t="str">
        <f t="shared" si="3"/>
        <v/>
      </c>
      <c r="O54" s="4"/>
      <c r="P54" s="20" t="str">
        <f t="shared" si="4"/>
        <v/>
      </c>
      <c r="Q54" s="20" t="str">
        <f t="shared" si="5"/>
        <v/>
      </c>
      <c r="R54" s="4"/>
      <c r="S54" s="20" t="str">
        <f t="shared" si="6"/>
        <v/>
      </c>
      <c r="T54" s="20" t="str">
        <f t="shared" si="7"/>
        <v/>
      </c>
      <c r="U54" s="4"/>
      <c r="V54" s="20" t="str">
        <f t="shared" si="8"/>
        <v/>
      </c>
      <c r="W54" s="20" t="str">
        <f t="shared" si="9"/>
        <v/>
      </c>
      <c r="X54" s="16">
        <v>2</v>
      </c>
      <c r="Y54" s="20" t="str">
        <f t="shared" si="10"/>
        <v>$2,200</v>
      </c>
      <c r="Z54" s="20">
        <f t="shared" si="11"/>
        <v>4400</v>
      </c>
      <c r="AA54" s="16"/>
      <c r="AB54" s="20" t="str">
        <f t="shared" si="12"/>
        <v/>
      </c>
      <c r="AC54" s="20" t="str">
        <f t="shared" si="13"/>
        <v/>
      </c>
      <c r="AD54" s="37"/>
      <c r="AE54" s="20" t="str">
        <f t="shared" si="14"/>
        <v/>
      </c>
      <c r="AF54" s="20" t="str">
        <f t="shared" si="15"/>
        <v/>
      </c>
      <c r="AG54" s="63"/>
      <c r="AH54" s="20" t="str">
        <f t="shared" si="16"/>
        <v/>
      </c>
      <c r="AI54" s="20" t="str">
        <f t="shared" si="17"/>
        <v/>
      </c>
      <c r="AJ54" s="63"/>
      <c r="AK54" s="20" t="str">
        <f t="shared" si="18"/>
        <v/>
      </c>
      <c r="AL54" s="20" t="str">
        <f t="shared" si="19"/>
        <v/>
      </c>
      <c r="AM54" s="63"/>
      <c r="AN54" s="4"/>
      <c r="AO54" s="4"/>
      <c r="AP54" s="20">
        <f t="shared" si="22"/>
        <v>4840</v>
      </c>
      <c r="AQ54" s="56"/>
      <c r="AR54" s="56"/>
      <c r="AS54" s="82"/>
      <c r="AT54" s="56"/>
      <c r="AU54" s="56"/>
      <c r="AV54" s="56"/>
      <c r="AW54" s="56"/>
      <c r="AX54" s="56"/>
      <c r="AY54" s="56"/>
      <c r="AZ54" s="56"/>
      <c r="BA54" s="56"/>
    </row>
    <row r="55" spans="1:53" ht="18.75" x14ac:dyDescent="0.3">
      <c r="AI55" s="114" t="s">
        <v>527</v>
      </c>
      <c r="AJ55" s="115"/>
      <c r="AK55" s="115"/>
      <c r="AL55" s="115"/>
      <c r="AM55" s="115"/>
      <c r="AN55" s="115"/>
      <c r="AO55" s="115"/>
      <c r="AP55" s="54">
        <f>SUM(AP2:AP54)</f>
        <v>179135</v>
      </c>
    </row>
    <row r="56" spans="1:53" ht="18.75" x14ac:dyDescent="0.25">
      <c r="A56" s="2"/>
      <c r="B56" s="95"/>
      <c r="C56" s="119"/>
      <c r="D56" s="119"/>
      <c r="E56" s="119"/>
      <c r="F56" s="1"/>
      <c r="G56" s="1"/>
      <c r="H56" s="1"/>
      <c r="I56" s="1"/>
      <c r="J56" s="1"/>
      <c r="K56" s="21"/>
      <c r="L56" s="1"/>
      <c r="M56" s="1"/>
      <c r="N56" s="21"/>
      <c r="O56" s="1"/>
      <c r="P56" s="1"/>
      <c r="Q56" s="21"/>
      <c r="R56" s="1"/>
      <c r="S56" s="1"/>
      <c r="T56" s="21"/>
      <c r="U56" s="1"/>
      <c r="V56" s="1"/>
      <c r="W56" s="21"/>
      <c r="X56" s="1"/>
      <c r="Y56" s="1"/>
      <c r="Z56" s="21"/>
      <c r="AA56" s="1"/>
      <c r="AB56" s="1"/>
      <c r="AC56" s="21"/>
      <c r="AD56" s="38"/>
      <c r="AE56" s="21"/>
      <c r="AF56" s="21"/>
      <c r="AG56" s="58"/>
      <c r="AH56" s="75"/>
      <c r="AI56" s="75"/>
      <c r="AJ56" s="58"/>
      <c r="AK56" s="106"/>
      <c r="AL56" s="75"/>
      <c r="AM56" s="75"/>
      <c r="AN56" s="21"/>
      <c r="AO56" s="1"/>
      <c r="AP56" s="26"/>
      <c r="AQ56" s="43"/>
      <c r="AR56" s="43"/>
      <c r="AS56" s="106"/>
      <c r="AT56" s="43"/>
      <c r="AU56" s="43"/>
      <c r="AV56" s="43"/>
      <c r="AW56" s="43"/>
      <c r="AX56" s="43"/>
      <c r="AY56" s="43"/>
      <c r="AZ56" s="43"/>
      <c r="BA56" s="43"/>
    </row>
    <row r="57" spans="1:53" x14ac:dyDescent="0.25">
      <c r="AJ57" s="82"/>
      <c r="AK57" s="7"/>
      <c r="AL57" s="7"/>
      <c r="AM57" s="7"/>
    </row>
    <row r="58" spans="1:53" x14ac:dyDescent="0.25">
      <c r="AJ58" s="82"/>
      <c r="AK58" s="7"/>
      <c r="AL58" s="7"/>
      <c r="AM58" s="7"/>
    </row>
    <row r="59" spans="1:53" x14ac:dyDescent="0.25">
      <c r="AJ59" s="82"/>
      <c r="AK59" s="7"/>
      <c r="AL59" s="7"/>
      <c r="AM59" s="7"/>
    </row>
    <row r="60" spans="1:53" x14ac:dyDescent="0.25">
      <c r="AJ60" s="82"/>
      <c r="AK60" s="7"/>
      <c r="AL60" s="7"/>
      <c r="AM60" s="7"/>
    </row>
    <row r="61" spans="1:53" x14ac:dyDescent="0.25">
      <c r="AJ61" s="82"/>
      <c r="AK61" s="7"/>
      <c r="AL61" s="7"/>
      <c r="AM61" s="7"/>
    </row>
    <row r="62" spans="1:53" x14ac:dyDescent="0.25">
      <c r="AJ62" s="82"/>
      <c r="AK62" s="7"/>
      <c r="AL62" s="7"/>
      <c r="AM62" s="7"/>
    </row>
    <row r="63" spans="1:53" x14ac:dyDescent="0.25">
      <c r="AJ63" s="82"/>
      <c r="AK63" s="7"/>
      <c r="AL63" s="7"/>
      <c r="AM63" s="7"/>
    </row>
    <row r="64" spans="1:53" x14ac:dyDescent="0.25">
      <c r="AJ64" s="82"/>
      <c r="AK64" s="7"/>
      <c r="AL64" s="7"/>
      <c r="AM64" s="7"/>
    </row>
    <row r="65" spans="36:39" x14ac:dyDescent="0.25">
      <c r="AJ65" s="82"/>
      <c r="AK65" s="7"/>
      <c r="AL65" s="7"/>
      <c r="AM65" s="7"/>
    </row>
    <row r="66" spans="36:39" x14ac:dyDescent="0.25">
      <c r="AJ66" s="82"/>
      <c r="AK66" s="7"/>
      <c r="AL66" s="7"/>
      <c r="AM66" s="7"/>
    </row>
    <row r="67" spans="36:39" x14ac:dyDescent="0.25">
      <c r="AJ67" s="82"/>
      <c r="AK67" s="7"/>
      <c r="AL67" s="7"/>
      <c r="AM67" s="7"/>
    </row>
    <row r="68" spans="36:39" x14ac:dyDescent="0.25">
      <c r="AJ68" s="82"/>
      <c r="AK68" s="7"/>
      <c r="AL68" s="7"/>
      <c r="AM68" s="7"/>
    </row>
    <row r="69" spans="36:39" x14ac:dyDescent="0.25">
      <c r="AJ69" s="82"/>
      <c r="AK69" s="7"/>
      <c r="AL69" s="7"/>
      <c r="AM69" s="7"/>
    </row>
    <row r="70" spans="36:39" x14ac:dyDescent="0.25">
      <c r="AJ70" s="82"/>
      <c r="AK70" s="7"/>
      <c r="AL70" s="7"/>
      <c r="AM70" s="7"/>
    </row>
    <row r="71" spans="36:39" x14ac:dyDescent="0.25">
      <c r="AJ71" s="82"/>
      <c r="AK71" s="7"/>
      <c r="AL71" s="7"/>
      <c r="AM71" s="7"/>
    </row>
    <row r="72" spans="36:39" x14ac:dyDescent="0.25">
      <c r="AJ72" s="82"/>
      <c r="AK72" s="7"/>
      <c r="AL72" s="7"/>
      <c r="AM72" s="7"/>
    </row>
    <row r="73" spans="36:39" x14ac:dyDescent="0.25">
      <c r="AJ73" s="82"/>
      <c r="AK73" s="7"/>
      <c r="AL73" s="7"/>
      <c r="AM73" s="7"/>
    </row>
  </sheetData>
  <mergeCells count="9">
    <mergeCell ref="AI55:AO55"/>
    <mergeCell ref="C56:E56"/>
    <mergeCell ref="B3:B5"/>
    <mergeCell ref="B8:B10"/>
    <mergeCell ref="B12:B13"/>
    <mergeCell ref="B14:B17"/>
    <mergeCell ref="B22:B23"/>
    <mergeCell ref="B25:B28"/>
    <mergeCell ref="B44:B49"/>
  </mergeCells>
  <conditionalFormatting sqref="AA3:AA18 AA20:AA54">
    <cfRule type="cellIs" dxfId="4" priority="2" operator="equal">
      <formula>TRUE</formula>
    </cfRule>
  </conditionalFormatting>
  <conditionalFormatting sqref="AR8">
    <cfRule type="cellIs" dxfId="3" priority="3" operator="equal">
      <formula>TRUE</formula>
    </cfRule>
  </conditionalFormatting>
  <conditionalFormatting sqref="AD2">
    <cfRule type="cellIs" dxfId="2" priority="1" operator="equal">
      <formula>TRUE</formula>
    </cfRule>
  </conditionalFormatting>
  <pageMargins left="0.7" right="0.7" top="0.75" bottom="0.75" header="0.3" footer="0.3"/>
  <pageSetup paperSize="3" scale="52" orientation="landscape" r:id="rId1"/>
  <ignoredErrors>
    <ignoredError sqref="AP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B75"/>
  <sheetViews>
    <sheetView topLeftCell="A7" zoomScale="85" zoomScaleNormal="85" workbookViewId="0">
      <pane xSplit="1" topLeftCell="O1" activePane="topRight" state="frozen"/>
      <selection pane="topRight" activeCell="AP2" sqref="AP2"/>
    </sheetView>
  </sheetViews>
  <sheetFormatPr defaultColWidth="8.85546875" defaultRowHeight="15" x14ac:dyDescent="0.25"/>
  <cols>
    <col min="1" max="1" width="6.28515625" style="40" bestFit="1" customWidth="1"/>
    <col min="2" max="2" width="8.140625" style="96" bestFit="1" customWidth="1"/>
    <col min="3" max="3" width="18.42578125" style="40" bestFit="1" customWidth="1"/>
    <col min="4" max="4" width="19.5703125" style="40" hidden="1" customWidth="1"/>
    <col min="5" max="5" width="20.140625" style="40" bestFit="1" customWidth="1"/>
    <col min="6" max="6" width="22.7109375" style="40" hidden="1" customWidth="1"/>
    <col min="7" max="9" width="8.85546875" style="40"/>
    <col min="10" max="10" width="8.28515625" style="40" bestFit="1" customWidth="1"/>
    <col min="11" max="11" width="7.7109375" style="40" bestFit="1" customWidth="1"/>
    <col min="12" max="12" width="8.28515625" style="40" bestFit="1" customWidth="1"/>
    <col min="13" max="13" width="5.42578125" style="40" bestFit="1" customWidth="1"/>
    <col min="14" max="15" width="7.7109375" style="40" bestFit="1" customWidth="1"/>
    <col min="16" max="16" width="5.42578125" style="40" bestFit="1" customWidth="1"/>
    <col min="17" max="17" width="7.7109375" style="40" bestFit="1" customWidth="1"/>
    <col min="18" max="18" width="5.28515625" style="40" bestFit="1" customWidth="1"/>
    <col min="19" max="19" width="5.42578125" style="40" bestFit="1" customWidth="1"/>
    <col min="20" max="20" width="7.7109375" style="40" bestFit="1" customWidth="1"/>
    <col min="21" max="21" width="9.5703125" style="40" customWidth="1"/>
    <col min="22" max="22" width="7.28515625" style="40" bestFit="1" customWidth="1"/>
    <col min="23" max="23" width="7.7109375" style="40" bestFit="1" customWidth="1"/>
    <col min="24" max="25" width="6.42578125" style="40" bestFit="1" customWidth="1"/>
    <col min="26" max="27" width="7.7109375" style="40" bestFit="1" customWidth="1"/>
    <col min="28" max="28" width="5.42578125" style="40" bestFit="1" customWidth="1"/>
    <col min="29" max="29" width="7.7109375" style="40" bestFit="1" customWidth="1"/>
    <col min="30" max="30" width="7.85546875" style="59" bestFit="1" customWidth="1"/>
    <col min="31" max="31" width="7.85546875" style="40" bestFit="1" customWidth="1"/>
    <col min="32" max="32" width="7.7109375" style="40" bestFit="1" customWidth="1"/>
    <col min="33" max="33" width="10.28515625" style="65" bestFit="1" customWidth="1"/>
    <col min="34" max="34" width="9.28515625" style="65" bestFit="1" customWidth="1"/>
    <col min="35" max="35" width="7.7109375" style="65" bestFit="1" customWidth="1"/>
    <col min="36" max="36" width="10.28515625" style="76" bestFit="1" customWidth="1"/>
    <col min="37" max="37" width="8.7109375" style="65" bestFit="1" customWidth="1"/>
    <col min="38" max="38" width="7.7109375" style="65" bestFit="1" customWidth="1"/>
    <col min="39" max="39" width="26.140625" style="83" bestFit="1" customWidth="1"/>
    <col min="40" max="40" width="10.7109375" style="40" customWidth="1"/>
    <col min="41" max="41" width="9.7109375" style="40" customWidth="1"/>
    <col min="42" max="42" width="9.7109375" style="40" bestFit="1" customWidth="1"/>
    <col min="43" max="43" width="11.140625" style="83" customWidth="1"/>
    <col min="44" max="45" width="8.85546875" style="40"/>
    <col min="46" max="46" width="10.5703125" style="7" customWidth="1"/>
    <col min="47" max="53" width="8.85546875" style="7"/>
    <col min="54" max="16384" width="8.85546875" style="40"/>
  </cols>
  <sheetData>
    <row r="1" spans="1:54" ht="106.5" thickTop="1" thickBot="1" x14ac:dyDescent="0.3">
      <c r="A1" s="27" t="s">
        <v>229</v>
      </c>
      <c r="B1" s="92" t="s">
        <v>500</v>
      </c>
      <c r="C1" s="28" t="s">
        <v>0</v>
      </c>
      <c r="D1" s="28" t="s">
        <v>1</v>
      </c>
      <c r="E1" s="28" t="s">
        <v>499</v>
      </c>
      <c r="F1" s="29" t="s">
        <v>2</v>
      </c>
      <c r="G1" s="30" t="s">
        <v>485</v>
      </c>
      <c r="H1" s="30" t="s">
        <v>486</v>
      </c>
      <c r="I1" s="30" t="s">
        <v>505</v>
      </c>
      <c r="J1" s="30" t="s">
        <v>434</v>
      </c>
      <c r="K1" s="30" t="s">
        <v>495</v>
      </c>
      <c r="L1" s="30" t="s">
        <v>487</v>
      </c>
      <c r="M1" s="30" t="s">
        <v>492</v>
      </c>
      <c r="N1" s="30" t="s">
        <v>495</v>
      </c>
      <c r="O1" s="30" t="s">
        <v>489</v>
      </c>
      <c r="P1" s="30" t="s">
        <v>492</v>
      </c>
      <c r="Q1" s="30" t="s">
        <v>495</v>
      </c>
      <c r="R1" s="30" t="s">
        <v>439</v>
      </c>
      <c r="S1" s="30" t="s">
        <v>491</v>
      </c>
      <c r="T1" s="30" t="s">
        <v>495</v>
      </c>
      <c r="U1" s="30" t="s">
        <v>496</v>
      </c>
      <c r="V1" s="30" t="s">
        <v>490</v>
      </c>
      <c r="W1" s="30" t="s">
        <v>495</v>
      </c>
      <c r="X1" s="30" t="s">
        <v>440</v>
      </c>
      <c r="Y1" s="30" t="s">
        <v>493</v>
      </c>
      <c r="Z1" s="30" t="s">
        <v>495</v>
      </c>
      <c r="AA1" s="30" t="s">
        <v>498</v>
      </c>
      <c r="AB1" s="30" t="s">
        <v>494</v>
      </c>
      <c r="AC1" s="30" t="s">
        <v>495</v>
      </c>
      <c r="AD1" s="36" t="s">
        <v>501</v>
      </c>
      <c r="AE1" s="30" t="s">
        <v>525</v>
      </c>
      <c r="AF1" s="30" t="s">
        <v>495</v>
      </c>
      <c r="AG1" s="30" t="s">
        <v>504</v>
      </c>
      <c r="AH1" s="30" t="s">
        <v>509</v>
      </c>
      <c r="AI1" s="30" t="s">
        <v>495</v>
      </c>
      <c r="AJ1" s="64" t="s">
        <v>503</v>
      </c>
      <c r="AK1" s="30" t="s">
        <v>510</v>
      </c>
      <c r="AL1" s="30" t="s">
        <v>495</v>
      </c>
      <c r="AM1" s="97" t="s">
        <v>532</v>
      </c>
      <c r="AN1" s="30" t="s">
        <v>432</v>
      </c>
      <c r="AO1" s="30" t="s">
        <v>484</v>
      </c>
      <c r="AP1" s="30" t="s">
        <v>433</v>
      </c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</row>
    <row r="2" spans="1:54" ht="15.75" thickTop="1" x14ac:dyDescent="0.25">
      <c r="A2" s="66" t="s">
        <v>356</v>
      </c>
      <c r="B2" s="99" t="s">
        <v>441</v>
      </c>
      <c r="C2" s="67" t="s">
        <v>27</v>
      </c>
      <c r="D2" s="67" t="s">
        <v>28</v>
      </c>
      <c r="E2" s="67" t="s">
        <v>11</v>
      </c>
      <c r="F2" s="68" t="s">
        <v>162</v>
      </c>
      <c r="G2" s="11"/>
      <c r="H2" s="11"/>
      <c r="I2" s="11">
        <v>1</v>
      </c>
      <c r="J2" s="20" t="str">
        <f>IF(SUM(G2:I2)&gt;0,"$110","")</f>
        <v>$110</v>
      </c>
      <c r="K2" s="20">
        <f>IF(J2="","",SUM(G2:I2)*J2)</f>
        <v>110</v>
      </c>
      <c r="L2" s="11"/>
      <c r="M2" s="20" t="str">
        <f>IF(L2&gt;0,"$100","")</f>
        <v/>
      </c>
      <c r="N2" s="20" t="str">
        <f>IF(M2="","",SUM(L2)*M2)</f>
        <v/>
      </c>
      <c r="O2" s="11"/>
      <c r="P2" s="20" t="str">
        <f>IF(O2&gt;0,"$100","")</f>
        <v/>
      </c>
      <c r="Q2" s="20" t="str">
        <f>IF(P2="","",SUM(O2)*P2)</f>
        <v/>
      </c>
      <c r="R2" s="11"/>
      <c r="S2" s="20" t="str">
        <f>IF(R2&gt;0,"$110","")</f>
        <v/>
      </c>
      <c r="T2" s="20" t="str">
        <f>IF(S2="","",SUM(R2)*S2)</f>
        <v/>
      </c>
      <c r="U2" s="11"/>
      <c r="V2" s="20" t="str">
        <f>IF(U2&gt;0,"$2","")</f>
        <v/>
      </c>
      <c r="W2" s="20" t="str">
        <f>IF(V2="","",SUM(U2)*V2)</f>
        <v/>
      </c>
      <c r="X2" s="42">
        <v>1</v>
      </c>
      <c r="Y2" s="20" t="str">
        <f>IF(X2&gt;0,"$2,200","")</f>
        <v>$2,200</v>
      </c>
      <c r="Z2" s="20">
        <f>IF(Y2="","",SUM(X2)*Y2)</f>
        <v>2200</v>
      </c>
      <c r="AA2" s="46">
        <v>1</v>
      </c>
      <c r="AB2" s="20" t="str">
        <f>IF(AA2&gt;0,"$200","")</f>
        <v>$200</v>
      </c>
      <c r="AC2" s="20">
        <f>IF(AB2="","",SUM(AA2)*AB2)</f>
        <v>200</v>
      </c>
      <c r="AD2" s="37"/>
      <c r="AE2" s="20" t="str">
        <f>IF(AD2&gt;0,"$1000","")</f>
        <v/>
      </c>
      <c r="AF2" s="20" t="str">
        <f>IF(AE2="","",SUM(AD2)*AE2)</f>
        <v/>
      </c>
      <c r="AG2" s="63"/>
      <c r="AH2" s="63" t="str">
        <f>IF(AG2&gt;0,"$200","")</f>
        <v/>
      </c>
      <c r="AI2" s="63" t="str">
        <f>IF(AH2="","",SUM(AG2)*AH2)</f>
        <v/>
      </c>
      <c r="AJ2" s="63"/>
      <c r="AK2" s="63" t="str">
        <f>IF(AJ2&gt;0,"$375","")</f>
        <v/>
      </c>
      <c r="AL2" s="63" t="str">
        <f>IF(AK2="","",SUM(AJ2)*AK2)</f>
        <v/>
      </c>
      <c r="AM2" s="79"/>
      <c r="AN2" s="11"/>
      <c r="AO2" s="15" t="s">
        <v>488</v>
      </c>
      <c r="AP2" s="20">
        <f>SUM(K2,N2,Q2,T2,W2,Z2,AC2,AN2)</f>
        <v>2510</v>
      </c>
      <c r="AQ2" s="34"/>
      <c r="AR2" s="24"/>
      <c r="AS2" s="56"/>
      <c r="AT2" s="82"/>
      <c r="AU2" s="56"/>
      <c r="AV2" s="56"/>
      <c r="AW2" s="56"/>
      <c r="AX2" s="56"/>
      <c r="AY2" s="56"/>
      <c r="AZ2" s="56"/>
      <c r="BA2" s="56"/>
      <c r="BB2" s="56"/>
    </row>
    <row r="3" spans="1:54" x14ac:dyDescent="0.25">
      <c r="A3" s="71" t="s">
        <v>357</v>
      </c>
      <c r="B3" s="93" t="s">
        <v>442</v>
      </c>
      <c r="C3" s="67" t="s">
        <v>35</v>
      </c>
      <c r="D3" s="67" t="s">
        <v>36</v>
      </c>
      <c r="E3" s="67" t="s">
        <v>11</v>
      </c>
      <c r="F3" s="68" t="s">
        <v>162</v>
      </c>
      <c r="G3" s="4"/>
      <c r="H3" s="4"/>
      <c r="I3" s="4"/>
      <c r="J3" s="20" t="str">
        <f t="shared" ref="J3:J66" si="0">IF(SUM(G3:I3)&gt;0,"$110","")</f>
        <v/>
      </c>
      <c r="K3" s="20" t="str">
        <f t="shared" ref="K3:K66" si="1">IF(J3="","",SUM(G3:I3)*J3)</f>
        <v/>
      </c>
      <c r="L3" s="4"/>
      <c r="M3" s="20" t="str">
        <f t="shared" ref="M3:M66" si="2">IF(L3&gt;0,"$100","")</f>
        <v/>
      </c>
      <c r="N3" s="20" t="str">
        <f t="shared" ref="N3:N66" si="3">IF(M3="","",SUM(L3)*M3)</f>
        <v/>
      </c>
      <c r="O3" s="4"/>
      <c r="P3" s="20" t="str">
        <f t="shared" ref="P3:P66" si="4">IF(O3&gt;0,"$100","")</f>
        <v/>
      </c>
      <c r="Q3" s="20" t="str">
        <f t="shared" ref="Q3:Q66" si="5">IF(P3="","",SUM(O3)*P3)</f>
        <v/>
      </c>
      <c r="R3" s="4"/>
      <c r="S3" s="20" t="str">
        <f t="shared" ref="S3:S66" si="6">IF(R3&gt;0,"$110","")</f>
        <v/>
      </c>
      <c r="T3" s="20" t="str">
        <f t="shared" ref="T3:T66" si="7">IF(S3="","",SUM(R3)*S3)</f>
        <v/>
      </c>
      <c r="U3" s="4"/>
      <c r="V3" s="20" t="str">
        <f t="shared" ref="V3:V66" si="8">IF(U3&gt;0,"$2","")</f>
        <v/>
      </c>
      <c r="W3" s="20" t="str">
        <f t="shared" ref="W3:W66" si="9">IF(V3="","",SUM(U3)*V3)</f>
        <v/>
      </c>
      <c r="X3" s="45">
        <v>2</v>
      </c>
      <c r="Y3" s="20" t="str">
        <f t="shared" ref="Y3:Y66" si="10">IF(X3&gt;0,"$2,200","")</f>
        <v>$2,200</v>
      </c>
      <c r="Z3" s="20">
        <f t="shared" ref="Z3:Z66" si="11">IF(Y3="","",SUM(X3)*Y3)</f>
        <v>4400</v>
      </c>
      <c r="AA3" s="45"/>
      <c r="AB3" s="20" t="str">
        <f t="shared" ref="AB3:AB66" si="12">IF(AA3&gt;0,"$200","")</f>
        <v/>
      </c>
      <c r="AC3" s="20" t="str">
        <f t="shared" ref="AC3:AC66" si="13">IF(AB3="","",SUM(AA3)*AB3)</f>
        <v/>
      </c>
      <c r="AD3" s="37"/>
      <c r="AE3" s="20" t="str">
        <f t="shared" ref="AE3:AE66" si="14">IF(AD3&gt;0,"$1000","")</f>
        <v/>
      </c>
      <c r="AF3" s="20" t="str">
        <f t="shared" ref="AF3:AF66" si="15">IF(AE3="","",SUM(AD3)*AE3)</f>
        <v/>
      </c>
      <c r="AG3" s="63"/>
      <c r="AH3" s="63" t="str">
        <f t="shared" ref="AH3:AH66" si="16">IF(AG3&gt;0,"$200","")</f>
        <v/>
      </c>
      <c r="AI3" s="63" t="str">
        <f t="shared" ref="AI3:AI66" si="17">IF(AH3="","",SUM(AG3)*AH3)</f>
        <v/>
      </c>
      <c r="AJ3" s="63"/>
      <c r="AK3" s="63" t="str">
        <f t="shared" ref="AK3:AK66" si="18">IF(AJ3&gt;0,"$375","")</f>
        <v/>
      </c>
      <c r="AL3" s="63" t="str">
        <f t="shared" ref="AL3:AL66" si="19">IF(AK3="","",SUM(AJ3)*AK3)</f>
        <v/>
      </c>
      <c r="AM3" s="79"/>
      <c r="AN3" s="4"/>
      <c r="AO3" s="8" t="s">
        <v>488</v>
      </c>
      <c r="AP3" s="20">
        <f>SUM(K3,N3,Q3,T3,W3,Z3,AC3,AN3)</f>
        <v>4400</v>
      </c>
      <c r="AQ3" s="34"/>
      <c r="AR3" s="49"/>
      <c r="AS3" s="50"/>
      <c r="AT3" s="82"/>
      <c r="AU3" s="56"/>
      <c r="AV3" s="55"/>
      <c r="AW3" s="56"/>
      <c r="AX3" s="56"/>
      <c r="AY3" s="56"/>
      <c r="AZ3" s="56"/>
      <c r="BA3" s="56"/>
      <c r="BB3" s="56"/>
    </row>
    <row r="4" spans="1:54" x14ac:dyDescent="0.25">
      <c r="A4" s="71" t="s">
        <v>358</v>
      </c>
      <c r="B4" s="93" t="s">
        <v>443</v>
      </c>
      <c r="C4" s="67" t="s">
        <v>48</v>
      </c>
      <c r="D4" s="67" t="s">
        <v>49</v>
      </c>
      <c r="E4" s="67" t="s">
        <v>21</v>
      </c>
      <c r="F4" s="68" t="s">
        <v>162</v>
      </c>
      <c r="G4" s="4"/>
      <c r="H4" s="4"/>
      <c r="I4" s="4">
        <v>1</v>
      </c>
      <c r="J4" s="20" t="str">
        <f t="shared" si="0"/>
        <v>$110</v>
      </c>
      <c r="K4" s="20">
        <f t="shared" si="1"/>
        <v>110</v>
      </c>
      <c r="L4" s="4"/>
      <c r="M4" s="20" t="str">
        <f t="shared" si="2"/>
        <v/>
      </c>
      <c r="N4" s="20" t="str">
        <f t="shared" si="3"/>
        <v/>
      </c>
      <c r="O4" s="4"/>
      <c r="P4" s="20" t="str">
        <f t="shared" si="4"/>
        <v/>
      </c>
      <c r="Q4" s="20" t="str">
        <f t="shared" si="5"/>
        <v/>
      </c>
      <c r="R4" s="4"/>
      <c r="S4" s="20" t="str">
        <f t="shared" si="6"/>
        <v/>
      </c>
      <c r="T4" s="20" t="str">
        <f t="shared" si="7"/>
        <v/>
      </c>
      <c r="U4" s="4">
        <v>200</v>
      </c>
      <c r="V4" s="20" t="str">
        <f t="shared" si="8"/>
        <v>$2</v>
      </c>
      <c r="W4" s="20">
        <f t="shared" si="9"/>
        <v>400</v>
      </c>
      <c r="X4" s="45">
        <v>1</v>
      </c>
      <c r="Y4" s="20" t="str">
        <f t="shared" si="10"/>
        <v>$2,200</v>
      </c>
      <c r="Z4" s="20">
        <f t="shared" si="11"/>
        <v>2200</v>
      </c>
      <c r="AA4" s="45">
        <v>1</v>
      </c>
      <c r="AB4" s="20" t="str">
        <f t="shared" si="12"/>
        <v>$200</v>
      </c>
      <c r="AC4" s="20">
        <f t="shared" si="13"/>
        <v>200</v>
      </c>
      <c r="AD4" s="37"/>
      <c r="AE4" s="20" t="str">
        <f t="shared" si="14"/>
        <v/>
      </c>
      <c r="AF4" s="20" t="str">
        <f t="shared" si="15"/>
        <v/>
      </c>
      <c r="AG4" s="63"/>
      <c r="AH4" s="63" t="str">
        <f t="shared" si="16"/>
        <v/>
      </c>
      <c r="AI4" s="63" t="str">
        <f t="shared" si="17"/>
        <v/>
      </c>
      <c r="AJ4" s="63"/>
      <c r="AK4" s="63" t="str">
        <f t="shared" si="18"/>
        <v/>
      </c>
      <c r="AL4" s="63" t="str">
        <f t="shared" si="19"/>
        <v/>
      </c>
      <c r="AM4" s="79"/>
      <c r="AN4" s="4"/>
      <c r="AO4" s="8" t="s">
        <v>488</v>
      </c>
      <c r="AP4" s="20">
        <f>SUM(K4,N4,Q4,T4,W4,Z4,AC4,AN4)</f>
        <v>2910</v>
      </c>
      <c r="AQ4" s="34"/>
      <c r="AR4" s="48"/>
      <c r="AS4" s="51"/>
      <c r="AT4" s="82"/>
      <c r="AU4" s="56"/>
      <c r="AV4" s="55"/>
      <c r="AW4" s="56"/>
      <c r="AX4" s="56"/>
      <c r="AY4" s="56"/>
      <c r="AZ4" s="56"/>
      <c r="BA4" s="56"/>
      <c r="BB4" s="56"/>
    </row>
    <row r="5" spans="1:54" x14ac:dyDescent="0.25">
      <c r="A5" s="71" t="s">
        <v>359</v>
      </c>
      <c r="B5" s="122" t="s">
        <v>444</v>
      </c>
      <c r="C5" s="67" t="s">
        <v>70</v>
      </c>
      <c r="D5" s="67" t="s">
        <v>74</v>
      </c>
      <c r="E5" s="67" t="s">
        <v>75</v>
      </c>
      <c r="F5" s="68" t="s">
        <v>162</v>
      </c>
      <c r="G5" s="4">
        <v>2</v>
      </c>
      <c r="H5" s="4">
        <v>2</v>
      </c>
      <c r="I5" s="4"/>
      <c r="J5" s="20" t="str">
        <f t="shared" si="0"/>
        <v>$110</v>
      </c>
      <c r="K5" s="20">
        <f t="shared" si="1"/>
        <v>440</v>
      </c>
      <c r="L5" s="4"/>
      <c r="M5" s="20" t="str">
        <f t="shared" si="2"/>
        <v/>
      </c>
      <c r="N5" s="20" t="str">
        <f t="shared" si="3"/>
        <v/>
      </c>
      <c r="O5" s="4"/>
      <c r="P5" s="20" t="str">
        <f t="shared" si="4"/>
        <v/>
      </c>
      <c r="Q5" s="20" t="str">
        <f t="shared" si="5"/>
        <v/>
      </c>
      <c r="R5" s="4"/>
      <c r="S5" s="20" t="str">
        <f t="shared" si="6"/>
        <v/>
      </c>
      <c r="T5" s="20" t="str">
        <f t="shared" si="7"/>
        <v/>
      </c>
      <c r="U5" s="4"/>
      <c r="V5" s="20" t="str">
        <f t="shared" si="8"/>
        <v/>
      </c>
      <c r="W5" s="20" t="str">
        <f t="shared" si="9"/>
        <v/>
      </c>
      <c r="X5" s="45">
        <v>2</v>
      </c>
      <c r="Y5" s="20" t="str">
        <f t="shared" si="10"/>
        <v>$2,200</v>
      </c>
      <c r="Z5" s="20">
        <f t="shared" si="11"/>
        <v>4400</v>
      </c>
      <c r="AA5" s="45"/>
      <c r="AB5" s="20" t="str">
        <f t="shared" si="12"/>
        <v/>
      </c>
      <c r="AC5" s="20" t="str">
        <f t="shared" si="13"/>
        <v/>
      </c>
      <c r="AD5" s="37"/>
      <c r="AE5" s="20" t="str">
        <f t="shared" si="14"/>
        <v/>
      </c>
      <c r="AF5" s="20" t="str">
        <f t="shared" si="15"/>
        <v/>
      </c>
      <c r="AG5" s="63"/>
      <c r="AH5" s="63" t="str">
        <f t="shared" si="16"/>
        <v/>
      </c>
      <c r="AI5" s="63" t="str">
        <f t="shared" si="17"/>
        <v/>
      </c>
      <c r="AJ5" s="63"/>
      <c r="AK5" s="63" t="str">
        <f t="shared" si="18"/>
        <v/>
      </c>
      <c r="AL5" s="63" t="str">
        <f t="shared" si="19"/>
        <v/>
      </c>
      <c r="AM5" s="98" t="s">
        <v>519</v>
      </c>
      <c r="AN5" s="20">
        <f>26000-Z5-Z6-K5</f>
        <v>16760</v>
      </c>
      <c r="AO5" s="4"/>
      <c r="AP5" s="20">
        <f>SUM(K5,N5,Q5,T5,W5,Z5,AC5,AF5, AN5)</f>
        <v>21600</v>
      </c>
      <c r="AQ5" s="85"/>
      <c r="AR5" s="44"/>
      <c r="AS5" s="52"/>
      <c r="AT5" s="82"/>
      <c r="AU5" s="56"/>
      <c r="AV5" s="55"/>
      <c r="AW5" s="56"/>
      <c r="AX5" s="56"/>
      <c r="AY5" s="56"/>
      <c r="AZ5" s="56"/>
      <c r="BA5" s="56"/>
      <c r="BB5" s="56"/>
    </row>
    <row r="6" spans="1:54" x14ac:dyDescent="0.25">
      <c r="A6" s="71" t="s">
        <v>360</v>
      </c>
      <c r="B6" s="117"/>
      <c r="C6" s="67" t="s">
        <v>82</v>
      </c>
      <c r="D6" s="67" t="s">
        <v>106</v>
      </c>
      <c r="E6" s="67" t="s">
        <v>70</v>
      </c>
      <c r="F6" s="68" t="s">
        <v>162</v>
      </c>
      <c r="G6" s="4"/>
      <c r="H6" s="4"/>
      <c r="I6" s="4"/>
      <c r="J6" s="20" t="str">
        <f t="shared" si="0"/>
        <v/>
      </c>
      <c r="K6" s="20" t="str">
        <f t="shared" si="1"/>
        <v/>
      </c>
      <c r="L6" s="4"/>
      <c r="M6" s="20" t="str">
        <f t="shared" si="2"/>
        <v/>
      </c>
      <c r="N6" s="20" t="str">
        <f t="shared" si="3"/>
        <v/>
      </c>
      <c r="O6" s="4"/>
      <c r="P6" s="20" t="str">
        <f t="shared" si="4"/>
        <v/>
      </c>
      <c r="Q6" s="20" t="str">
        <f t="shared" si="5"/>
        <v/>
      </c>
      <c r="R6" s="4"/>
      <c r="S6" s="20" t="str">
        <f t="shared" si="6"/>
        <v/>
      </c>
      <c r="T6" s="20" t="str">
        <f t="shared" si="7"/>
        <v/>
      </c>
      <c r="U6" s="4"/>
      <c r="V6" s="20" t="str">
        <f t="shared" si="8"/>
        <v/>
      </c>
      <c r="W6" s="20" t="str">
        <f t="shared" si="9"/>
        <v/>
      </c>
      <c r="X6" s="77">
        <v>2</v>
      </c>
      <c r="Y6" s="20" t="str">
        <f t="shared" si="10"/>
        <v>$2,200</v>
      </c>
      <c r="Z6" s="20">
        <f t="shared" si="11"/>
        <v>4400</v>
      </c>
      <c r="AA6" s="45"/>
      <c r="AB6" s="20" t="str">
        <f t="shared" si="12"/>
        <v/>
      </c>
      <c r="AC6" s="20" t="str">
        <f t="shared" si="13"/>
        <v/>
      </c>
      <c r="AD6" s="37"/>
      <c r="AE6" s="20" t="str">
        <f t="shared" si="14"/>
        <v/>
      </c>
      <c r="AF6" s="20" t="str">
        <f t="shared" si="15"/>
        <v/>
      </c>
      <c r="AG6" s="63"/>
      <c r="AH6" s="63" t="str">
        <f t="shared" si="16"/>
        <v/>
      </c>
      <c r="AI6" s="63" t="str">
        <f t="shared" si="17"/>
        <v/>
      </c>
      <c r="AJ6" s="63"/>
      <c r="AK6" s="63" t="str">
        <f t="shared" si="18"/>
        <v/>
      </c>
      <c r="AL6" s="63" t="str">
        <f t="shared" si="19"/>
        <v/>
      </c>
      <c r="AM6" s="79"/>
      <c r="AN6" s="80"/>
      <c r="AO6" s="4"/>
      <c r="AP6" s="20">
        <f>SUM(K6,N6,Q6,T6,W6,Z6,AC6,AF6, AN6)</f>
        <v>4400</v>
      </c>
      <c r="AQ6" s="34"/>
      <c r="AR6" s="56"/>
      <c r="AS6" s="53"/>
      <c r="AT6" s="82"/>
      <c r="AU6" s="56"/>
      <c r="AV6" s="56"/>
      <c r="AW6" s="56"/>
      <c r="AX6" s="56"/>
      <c r="AY6" s="56"/>
      <c r="AZ6" s="56"/>
      <c r="BA6" s="56"/>
      <c r="BB6" s="56"/>
    </row>
    <row r="7" spans="1:54" x14ac:dyDescent="0.25">
      <c r="A7" s="71" t="s">
        <v>361</v>
      </c>
      <c r="B7" s="122" t="s">
        <v>445</v>
      </c>
      <c r="C7" s="67" t="s">
        <v>11</v>
      </c>
      <c r="D7" s="67" t="s">
        <v>90</v>
      </c>
      <c r="E7" s="67" t="s">
        <v>91</v>
      </c>
      <c r="F7" s="68" t="s">
        <v>162</v>
      </c>
      <c r="G7" s="4"/>
      <c r="H7" s="4"/>
      <c r="I7" s="4"/>
      <c r="J7" s="20" t="str">
        <f t="shared" si="0"/>
        <v/>
      </c>
      <c r="K7" s="20" t="str">
        <f t="shared" si="1"/>
        <v/>
      </c>
      <c r="L7" s="4"/>
      <c r="M7" s="20" t="str">
        <f t="shared" si="2"/>
        <v/>
      </c>
      <c r="N7" s="20" t="str">
        <f t="shared" si="3"/>
        <v/>
      </c>
      <c r="O7" s="4"/>
      <c r="P7" s="20" t="str">
        <f t="shared" si="4"/>
        <v/>
      </c>
      <c r="Q7" s="20" t="str">
        <f t="shared" si="5"/>
        <v/>
      </c>
      <c r="R7" s="4"/>
      <c r="S7" s="20" t="str">
        <f t="shared" si="6"/>
        <v/>
      </c>
      <c r="T7" s="20" t="str">
        <f t="shared" si="7"/>
        <v/>
      </c>
      <c r="U7" s="4"/>
      <c r="V7" s="20" t="str">
        <f t="shared" si="8"/>
        <v/>
      </c>
      <c r="W7" s="20" t="str">
        <f t="shared" si="9"/>
        <v/>
      </c>
      <c r="X7" s="45"/>
      <c r="Y7" s="20" t="str">
        <f t="shared" si="10"/>
        <v/>
      </c>
      <c r="Z7" s="20" t="str">
        <f t="shared" si="11"/>
        <v/>
      </c>
      <c r="AA7" s="45">
        <v>2</v>
      </c>
      <c r="AB7" s="20" t="str">
        <f t="shared" si="12"/>
        <v>$200</v>
      </c>
      <c r="AC7" s="20">
        <f t="shared" si="13"/>
        <v>400</v>
      </c>
      <c r="AD7" s="37"/>
      <c r="AE7" s="20" t="str">
        <f t="shared" si="14"/>
        <v/>
      </c>
      <c r="AF7" s="20" t="str">
        <f t="shared" si="15"/>
        <v/>
      </c>
      <c r="AG7" s="63"/>
      <c r="AH7" s="63" t="str">
        <f t="shared" si="16"/>
        <v/>
      </c>
      <c r="AI7" s="63" t="str">
        <f t="shared" si="17"/>
        <v/>
      </c>
      <c r="AJ7" s="63"/>
      <c r="AK7" s="63" t="str">
        <f t="shared" si="18"/>
        <v/>
      </c>
      <c r="AL7" s="63" t="str">
        <f t="shared" si="19"/>
        <v/>
      </c>
      <c r="AM7" s="79"/>
      <c r="AN7" s="80"/>
      <c r="AO7" s="8" t="s">
        <v>488</v>
      </c>
      <c r="AP7" s="20">
        <f>SUM(K7,N7,Q7,T7,W7,Z7,AC7,AN7)</f>
        <v>400</v>
      </c>
      <c r="AQ7" s="34"/>
      <c r="AR7" s="56"/>
      <c r="AS7" s="56"/>
      <c r="AT7" s="82"/>
      <c r="AU7" s="56"/>
      <c r="AV7" s="55"/>
      <c r="AW7" s="56"/>
      <c r="AX7" s="56"/>
      <c r="AY7" s="56"/>
      <c r="AZ7" s="56"/>
      <c r="BA7" s="56"/>
      <c r="BB7" s="56"/>
    </row>
    <row r="8" spans="1:54" x14ac:dyDescent="0.25">
      <c r="A8" s="71" t="s">
        <v>362</v>
      </c>
      <c r="B8" s="117"/>
      <c r="C8" s="67" t="s">
        <v>91</v>
      </c>
      <c r="D8" s="67" t="s">
        <v>142</v>
      </c>
      <c r="E8" s="67" t="s">
        <v>11</v>
      </c>
      <c r="F8" s="68" t="s">
        <v>162</v>
      </c>
      <c r="G8" s="4"/>
      <c r="H8" s="4"/>
      <c r="I8" s="4"/>
      <c r="J8" s="20" t="str">
        <f t="shared" si="0"/>
        <v/>
      </c>
      <c r="K8" s="20" t="str">
        <f t="shared" si="1"/>
        <v/>
      </c>
      <c r="L8" s="4"/>
      <c r="M8" s="20" t="str">
        <f t="shared" si="2"/>
        <v/>
      </c>
      <c r="N8" s="20" t="str">
        <f t="shared" si="3"/>
        <v/>
      </c>
      <c r="O8" s="4"/>
      <c r="P8" s="20" t="str">
        <f t="shared" si="4"/>
        <v/>
      </c>
      <c r="Q8" s="20" t="str">
        <f t="shared" si="5"/>
        <v/>
      </c>
      <c r="R8" s="4"/>
      <c r="S8" s="20" t="str">
        <f t="shared" si="6"/>
        <v/>
      </c>
      <c r="T8" s="20" t="str">
        <f t="shared" si="7"/>
        <v/>
      </c>
      <c r="U8" s="4">
        <v>150</v>
      </c>
      <c r="V8" s="20" t="str">
        <f t="shared" si="8"/>
        <v>$2</v>
      </c>
      <c r="W8" s="20">
        <f t="shared" si="9"/>
        <v>300</v>
      </c>
      <c r="X8" s="45"/>
      <c r="Y8" s="20" t="str">
        <f t="shared" si="10"/>
        <v/>
      </c>
      <c r="Z8" s="20" t="str">
        <f t="shared" si="11"/>
        <v/>
      </c>
      <c r="AA8" s="45">
        <v>2</v>
      </c>
      <c r="AB8" s="20" t="str">
        <f t="shared" si="12"/>
        <v>$200</v>
      </c>
      <c r="AC8" s="20">
        <f t="shared" si="13"/>
        <v>400</v>
      </c>
      <c r="AD8" s="37"/>
      <c r="AE8" s="20" t="str">
        <f t="shared" si="14"/>
        <v/>
      </c>
      <c r="AF8" s="20" t="str">
        <f t="shared" si="15"/>
        <v/>
      </c>
      <c r="AG8" s="63"/>
      <c r="AH8" s="63" t="str">
        <f t="shared" si="16"/>
        <v/>
      </c>
      <c r="AI8" s="63" t="str">
        <f t="shared" si="17"/>
        <v/>
      </c>
      <c r="AJ8" s="63"/>
      <c r="AK8" s="63" t="str">
        <f t="shared" si="18"/>
        <v/>
      </c>
      <c r="AL8" s="63" t="str">
        <f t="shared" si="19"/>
        <v/>
      </c>
      <c r="AM8" s="79"/>
      <c r="AN8" s="4"/>
      <c r="AO8" s="4"/>
      <c r="AP8" s="20">
        <f>SUM(K8,N8,Q8,T8,W8,Z8,AC8,AN8)</f>
        <v>700</v>
      </c>
      <c r="AQ8" s="34"/>
      <c r="AR8" s="34"/>
      <c r="AS8" s="57"/>
      <c r="AT8" s="82"/>
      <c r="AU8" s="34"/>
      <c r="AV8" s="34"/>
      <c r="AW8" s="56"/>
      <c r="AX8" s="56"/>
      <c r="AY8" s="56"/>
      <c r="AZ8" s="56"/>
      <c r="BA8" s="56"/>
      <c r="BB8" s="56"/>
    </row>
    <row r="9" spans="1:54" x14ac:dyDescent="0.25">
      <c r="A9" s="71" t="s">
        <v>363</v>
      </c>
      <c r="B9" s="93" t="s">
        <v>446</v>
      </c>
      <c r="C9" s="67" t="s">
        <v>135</v>
      </c>
      <c r="D9" s="67" t="s">
        <v>136</v>
      </c>
      <c r="E9" s="67" t="s">
        <v>21</v>
      </c>
      <c r="F9" s="68" t="s">
        <v>162</v>
      </c>
      <c r="G9" s="4"/>
      <c r="H9" s="4"/>
      <c r="I9" s="4">
        <v>1</v>
      </c>
      <c r="J9" s="20" t="str">
        <f t="shared" si="0"/>
        <v>$110</v>
      </c>
      <c r="K9" s="20">
        <f t="shared" si="1"/>
        <v>110</v>
      </c>
      <c r="L9" s="4"/>
      <c r="M9" s="20" t="str">
        <f t="shared" si="2"/>
        <v/>
      </c>
      <c r="N9" s="20" t="str">
        <f t="shared" si="3"/>
        <v/>
      </c>
      <c r="O9" s="4"/>
      <c r="P9" s="20" t="str">
        <f t="shared" si="4"/>
        <v/>
      </c>
      <c r="Q9" s="20" t="str">
        <f t="shared" si="5"/>
        <v/>
      </c>
      <c r="R9" s="4"/>
      <c r="S9" s="20" t="str">
        <f t="shared" si="6"/>
        <v/>
      </c>
      <c r="T9" s="20" t="str">
        <f t="shared" si="7"/>
        <v/>
      </c>
      <c r="U9" s="4"/>
      <c r="V9" s="20" t="str">
        <f t="shared" si="8"/>
        <v/>
      </c>
      <c r="W9" s="20" t="str">
        <f t="shared" si="9"/>
        <v/>
      </c>
      <c r="X9" s="45">
        <v>1</v>
      </c>
      <c r="Y9" s="20" t="str">
        <f t="shared" si="10"/>
        <v>$2,200</v>
      </c>
      <c r="Z9" s="20">
        <f t="shared" si="11"/>
        <v>2200</v>
      </c>
      <c r="AA9" s="45">
        <v>1</v>
      </c>
      <c r="AB9" s="20" t="str">
        <f t="shared" si="12"/>
        <v>$200</v>
      </c>
      <c r="AC9" s="20">
        <f t="shared" si="13"/>
        <v>200</v>
      </c>
      <c r="AD9" s="37"/>
      <c r="AE9" s="20" t="str">
        <f t="shared" si="14"/>
        <v/>
      </c>
      <c r="AF9" s="20" t="str">
        <f t="shared" si="15"/>
        <v/>
      </c>
      <c r="AG9" s="63"/>
      <c r="AH9" s="63" t="str">
        <f t="shared" si="16"/>
        <v/>
      </c>
      <c r="AI9" s="63" t="str">
        <f t="shared" si="17"/>
        <v/>
      </c>
      <c r="AJ9" s="63"/>
      <c r="AK9" s="63" t="str">
        <f t="shared" si="18"/>
        <v/>
      </c>
      <c r="AL9" s="63" t="str">
        <f t="shared" si="19"/>
        <v/>
      </c>
      <c r="AM9" s="79"/>
      <c r="AN9" s="20"/>
      <c r="AO9" s="4"/>
      <c r="AP9" s="20">
        <f>SUM(K9,N9,Q9,T9,W9,Z9,AC9,AN9)</f>
        <v>2510</v>
      </c>
      <c r="AQ9" s="34"/>
      <c r="AR9" s="56"/>
      <c r="AS9" s="56"/>
      <c r="AT9" s="82"/>
      <c r="AU9" s="56"/>
      <c r="AV9" s="56"/>
      <c r="AW9" s="56"/>
      <c r="AX9" s="56"/>
      <c r="AY9" s="56"/>
      <c r="AZ9" s="56"/>
      <c r="BA9" s="56"/>
      <c r="BB9" s="56"/>
    </row>
    <row r="10" spans="1:54" x14ac:dyDescent="0.25">
      <c r="A10" s="71" t="s">
        <v>364</v>
      </c>
      <c r="B10" s="93" t="s">
        <v>447</v>
      </c>
      <c r="C10" s="67" t="s">
        <v>138</v>
      </c>
      <c r="D10" s="67" t="s">
        <v>139</v>
      </c>
      <c r="E10" s="67" t="s">
        <v>11</v>
      </c>
      <c r="F10" s="68" t="s">
        <v>162</v>
      </c>
      <c r="G10" s="4"/>
      <c r="H10" s="4"/>
      <c r="I10" s="4">
        <v>1</v>
      </c>
      <c r="J10" s="20" t="str">
        <f t="shared" si="0"/>
        <v>$110</v>
      </c>
      <c r="K10" s="20">
        <f t="shared" si="1"/>
        <v>110</v>
      </c>
      <c r="L10" s="4"/>
      <c r="M10" s="20" t="str">
        <f t="shared" si="2"/>
        <v/>
      </c>
      <c r="N10" s="20" t="str">
        <f t="shared" si="3"/>
        <v/>
      </c>
      <c r="O10" s="4"/>
      <c r="P10" s="20" t="str">
        <f t="shared" si="4"/>
        <v/>
      </c>
      <c r="Q10" s="20" t="str">
        <f t="shared" si="5"/>
        <v/>
      </c>
      <c r="R10" s="4"/>
      <c r="S10" s="20" t="str">
        <f t="shared" si="6"/>
        <v/>
      </c>
      <c r="T10" s="20" t="str">
        <f t="shared" si="7"/>
        <v/>
      </c>
      <c r="U10" s="4"/>
      <c r="V10" s="20" t="str">
        <f t="shared" si="8"/>
        <v/>
      </c>
      <c r="W10" s="20" t="str">
        <f t="shared" si="9"/>
        <v/>
      </c>
      <c r="X10" s="45"/>
      <c r="Y10" s="20" t="str">
        <f t="shared" si="10"/>
        <v/>
      </c>
      <c r="Z10" s="20" t="str">
        <f t="shared" si="11"/>
        <v/>
      </c>
      <c r="AA10" s="45"/>
      <c r="AB10" s="20" t="str">
        <f t="shared" si="12"/>
        <v/>
      </c>
      <c r="AC10" s="20" t="str">
        <f t="shared" si="13"/>
        <v/>
      </c>
      <c r="AD10" s="37"/>
      <c r="AE10" s="20" t="str">
        <f t="shared" si="14"/>
        <v/>
      </c>
      <c r="AF10" s="20" t="str">
        <f t="shared" si="15"/>
        <v/>
      </c>
      <c r="AG10" s="63"/>
      <c r="AH10" s="63" t="str">
        <f t="shared" si="16"/>
        <v/>
      </c>
      <c r="AI10" s="63" t="str">
        <f t="shared" si="17"/>
        <v/>
      </c>
      <c r="AJ10" s="63"/>
      <c r="AK10" s="63" t="str">
        <f t="shared" si="18"/>
        <v/>
      </c>
      <c r="AL10" s="63" t="str">
        <f t="shared" si="19"/>
        <v/>
      </c>
      <c r="AM10" s="79"/>
      <c r="AN10" s="4"/>
      <c r="AO10" s="8" t="s">
        <v>488</v>
      </c>
      <c r="AP10" s="20">
        <f>SUM(K10,N10,Q10,T10,W10,Z10,AC10,AN10)</f>
        <v>110</v>
      </c>
      <c r="AQ10" s="34"/>
      <c r="AR10" s="56"/>
      <c r="AS10" s="56"/>
      <c r="AT10" s="82"/>
      <c r="AU10" s="56"/>
      <c r="AV10" s="56"/>
      <c r="AW10" s="56"/>
      <c r="AX10" s="56"/>
      <c r="AY10" s="56"/>
      <c r="AZ10" s="56"/>
      <c r="BA10" s="56"/>
      <c r="BB10" s="56"/>
    </row>
    <row r="11" spans="1:54" x14ac:dyDescent="0.25">
      <c r="A11" s="71" t="s">
        <v>365</v>
      </c>
      <c r="B11" s="93" t="s">
        <v>448</v>
      </c>
      <c r="C11" s="67" t="s">
        <v>138</v>
      </c>
      <c r="D11" s="67" t="s">
        <v>139</v>
      </c>
      <c r="E11" s="67" t="s">
        <v>11</v>
      </c>
      <c r="F11" s="68" t="s">
        <v>162</v>
      </c>
      <c r="G11" s="4"/>
      <c r="H11" s="4"/>
      <c r="I11" s="4">
        <v>1</v>
      </c>
      <c r="J11" s="20" t="str">
        <f t="shared" si="0"/>
        <v>$110</v>
      </c>
      <c r="K11" s="20">
        <f t="shared" si="1"/>
        <v>110</v>
      </c>
      <c r="L11" s="4"/>
      <c r="M11" s="20" t="str">
        <f t="shared" si="2"/>
        <v/>
      </c>
      <c r="N11" s="20" t="str">
        <f t="shared" si="3"/>
        <v/>
      </c>
      <c r="O11" s="4"/>
      <c r="P11" s="20" t="str">
        <f t="shared" si="4"/>
        <v/>
      </c>
      <c r="Q11" s="20" t="str">
        <f t="shared" si="5"/>
        <v/>
      </c>
      <c r="R11" s="4"/>
      <c r="S11" s="20" t="str">
        <f t="shared" si="6"/>
        <v/>
      </c>
      <c r="T11" s="20" t="str">
        <f t="shared" si="7"/>
        <v/>
      </c>
      <c r="U11" s="4">
        <v>225</v>
      </c>
      <c r="V11" s="20" t="str">
        <f t="shared" si="8"/>
        <v>$2</v>
      </c>
      <c r="W11" s="20">
        <f t="shared" si="9"/>
        <v>450</v>
      </c>
      <c r="X11" s="45">
        <v>2</v>
      </c>
      <c r="Y11" s="20" t="str">
        <f t="shared" si="10"/>
        <v>$2,200</v>
      </c>
      <c r="Z11" s="20">
        <f t="shared" si="11"/>
        <v>4400</v>
      </c>
      <c r="AA11" s="45"/>
      <c r="AB11" s="20" t="str">
        <f t="shared" si="12"/>
        <v/>
      </c>
      <c r="AC11" s="20" t="str">
        <f t="shared" si="13"/>
        <v/>
      </c>
      <c r="AD11" s="37"/>
      <c r="AE11" s="20" t="str">
        <f t="shared" si="14"/>
        <v/>
      </c>
      <c r="AF11" s="20" t="str">
        <f t="shared" si="15"/>
        <v/>
      </c>
      <c r="AG11" s="63"/>
      <c r="AH11" s="63" t="str">
        <f t="shared" si="16"/>
        <v/>
      </c>
      <c r="AI11" s="63" t="str">
        <f t="shared" si="17"/>
        <v/>
      </c>
      <c r="AJ11" s="63"/>
      <c r="AK11" s="63" t="str">
        <f t="shared" si="18"/>
        <v/>
      </c>
      <c r="AL11" s="63" t="str">
        <f t="shared" si="19"/>
        <v/>
      </c>
      <c r="AM11" s="79"/>
      <c r="AN11" s="4"/>
      <c r="AO11" s="4"/>
      <c r="AP11" s="20">
        <f>SUM(K11,N11,Q11,T11,W11,Z11,AC11,AN11)</f>
        <v>4960</v>
      </c>
      <c r="AQ11" s="34"/>
      <c r="AR11" s="56"/>
      <c r="AS11" s="56"/>
      <c r="AT11" s="82"/>
      <c r="AU11" s="56"/>
      <c r="AV11" s="56"/>
      <c r="AW11" s="56"/>
      <c r="AX11" s="56"/>
      <c r="AY11" s="56"/>
      <c r="AZ11" s="56"/>
      <c r="BA11" s="56"/>
      <c r="BB11" s="56"/>
    </row>
    <row r="12" spans="1:54" x14ac:dyDescent="0.25">
      <c r="A12" s="71" t="s">
        <v>366</v>
      </c>
      <c r="B12" s="93" t="s">
        <v>449</v>
      </c>
      <c r="C12" s="67" t="s">
        <v>143</v>
      </c>
      <c r="D12" s="67" t="s">
        <v>144</v>
      </c>
      <c r="E12" s="67" t="s">
        <v>21</v>
      </c>
      <c r="F12" s="68" t="s">
        <v>162</v>
      </c>
      <c r="G12" s="4"/>
      <c r="H12" s="4"/>
      <c r="I12" s="4">
        <v>1</v>
      </c>
      <c r="J12" s="20" t="str">
        <f t="shared" si="0"/>
        <v>$110</v>
      </c>
      <c r="K12" s="20">
        <f t="shared" si="1"/>
        <v>110</v>
      </c>
      <c r="L12" s="4"/>
      <c r="M12" s="20" t="str">
        <f t="shared" si="2"/>
        <v/>
      </c>
      <c r="N12" s="20" t="str">
        <f t="shared" si="3"/>
        <v/>
      </c>
      <c r="O12" s="4"/>
      <c r="P12" s="20" t="str">
        <f t="shared" si="4"/>
        <v/>
      </c>
      <c r="Q12" s="20" t="str">
        <f t="shared" si="5"/>
        <v/>
      </c>
      <c r="R12" s="4"/>
      <c r="S12" s="20" t="str">
        <f t="shared" si="6"/>
        <v/>
      </c>
      <c r="T12" s="20" t="str">
        <f t="shared" si="7"/>
        <v/>
      </c>
      <c r="U12" s="4"/>
      <c r="V12" s="20" t="str">
        <f t="shared" si="8"/>
        <v/>
      </c>
      <c r="W12" s="20" t="str">
        <f t="shared" si="9"/>
        <v/>
      </c>
      <c r="X12" s="45"/>
      <c r="Y12" s="20" t="str">
        <f t="shared" si="10"/>
        <v/>
      </c>
      <c r="Z12" s="20" t="str">
        <f t="shared" si="11"/>
        <v/>
      </c>
      <c r="AA12" s="45">
        <v>2</v>
      </c>
      <c r="AB12" s="20" t="str">
        <f t="shared" si="12"/>
        <v>$200</v>
      </c>
      <c r="AC12" s="20">
        <f t="shared" si="13"/>
        <v>400</v>
      </c>
      <c r="AD12" s="37"/>
      <c r="AE12" s="20" t="str">
        <f t="shared" si="14"/>
        <v/>
      </c>
      <c r="AF12" s="20" t="str">
        <f t="shared" si="15"/>
        <v/>
      </c>
      <c r="AG12" s="63"/>
      <c r="AH12" s="63" t="str">
        <f t="shared" si="16"/>
        <v/>
      </c>
      <c r="AI12" s="63" t="str">
        <f t="shared" si="17"/>
        <v/>
      </c>
      <c r="AJ12" s="63">
        <v>1</v>
      </c>
      <c r="AK12" s="63" t="str">
        <f t="shared" si="18"/>
        <v>$375</v>
      </c>
      <c r="AL12" s="63">
        <f t="shared" si="19"/>
        <v>375</v>
      </c>
      <c r="AM12" s="79"/>
      <c r="AN12" s="4"/>
      <c r="AO12" s="4"/>
      <c r="AP12" s="20">
        <f>SUM(K12,N12,Q12,T12,W12,Z12,AC12,AN12,AL12)</f>
        <v>885</v>
      </c>
      <c r="AQ12" s="34"/>
      <c r="AR12" s="56"/>
      <c r="AS12" s="56"/>
      <c r="AT12" s="82"/>
      <c r="AU12" s="56"/>
      <c r="AV12" s="56"/>
      <c r="AW12" s="56"/>
      <c r="AX12" s="56"/>
      <c r="AY12" s="56"/>
      <c r="AZ12" s="56"/>
      <c r="BA12" s="56"/>
      <c r="BB12" s="56"/>
    </row>
    <row r="13" spans="1:54" x14ac:dyDescent="0.25">
      <c r="A13" s="71" t="s">
        <v>367</v>
      </c>
      <c r="B13" s="93" t="s">
        <v>450</v>
      </c>
      <c r="C13" s="67" t="s">
        <v>168</v>
      </c>
      <c r="D13" s="67" t="s">
        <v>169</v>
      </c>
      <c r="E13" s="67" t="s">
        <v>170</v>
      </c>
      <c r="F13" s="68" t="s">
        <v>162</v>
      </c>
      <c r="G13" s="4"/>
      <c r="H13" s="4"/>
      <c r="I13" s="4"/>
      <c r="J13" s="20" t="str">
        <f t="shared" si="0"/>
        <v/>
      </c>
      <c r="K13" s="20" t="str">
        <f t="shared" si="1"/>
        <v/>
      </c>
      <c r="L13" s="4"/>
      <c r="M13" s="20" t="str">
        <f t="shared" si="2"/>
        <v/>
      </c>
      <c r="N13" s="20" t="str">
        <f t="shared" si="3"/>
        <v/>
      </c>
      <c r="O13" s="4"/>
      <c r="P13" s="20" t="str">
        <f t="shared" si="4"/>
        <v/>
      </c>
      <c r="Q13" s="20" t="str">
        <f t="shared" si="5"/>
        <v/>
      </c>
      <c r="R13" s="4"/>
      <c r="S13" s="20" t="str">
        <f t="shared" si="6"/>
        <v/>
      </c>
      <c r="T13" s="20" t="str">
        <f t="shared" si="7"/>
        <v/>
      </c>
      <c r="U13" s="4"/>
      <c r="V13" s="20" t="str">
        <f t="shared" si="8"/>
        <v/>
      </c>
      <c r="W13" s="20" t="str">
        <f t="shared" si="9"/>
        <v/>
      </c>
      <c r="X13" s="45"/>
      <c r="Y13" s="20" t="str">
        <f t="shared" si="10"/>
        <v/>
      </c>
      <c r="Z13" s="20" t="str">
        <f t="shared" si="11"/>
        <v/>
      </c>
      <c r="AA13" s="45"/>
      <c r="AB13" s="20" t="str">
        <f t="shared" si="12"/>
        <v/>
      </c>
      <c r="AC13" s="20" t="str">
        <f t="shared" si="13"/>
        <v/>
      </c>
      <c r="AD13" s="37"/>
      <c r="AE13" s="20" t="str">
        <f t="shared" si="14"/>
        <v/>
      </c>
      <c r="AF13" s="20" t="str">
        <f t="shared" si="15"/>
        <v/>
      </c>
      <c r="AG13" s="63"/>
      <c r="AH13" s="63" t="str">
        <f t="shared" si="16"/>
        <v/>
      </c>
      <c r="AI13" s="63" t="str">
        <f t="shared" si="17"/>
        <v/>
      </c>
      <c r="AJ13" s="63"/>
      <c r="AK13" s="63" t="str">
        <f t="shared" si="18"/>
        <v/>
      </c>
      <c r="AL13" s="63" t="str">
        <f t="shared" si="19"/>
        <v/>
      </c>
      <c r="AM13" s="79"/>
      <c r="AN13" s="4"/>
      <c r="AO13" s="4"/>
      <c r="AP13" s="20">
        <f>SUM(K13,N13,Q13,T13,W13,Z13,AC13,AN13)</f>
        <v>0</v>
      </c>
      <c r="AQ13" s="34"/>
      <c r="AR13" s="56"/>
      <c r="AS13" s="56"/>
      <c r="AT13" s="82"/>
      <c r="AU13" s="56"/>
      <c r="AV13" s="56"/>
      <c r="AW13" s="56"/>
      <c r="AX13" s="56"/>
      <c r="AY13" s="56"/>
      <c r="AZ13" s="56"/>
      <c r="BA13" s="56"/>
      <c r="BB13" s="56"/>
    </row>
    <row r="14" spans="1:54" x14ac:dyDescent="0.25">
      <c r="A14" s="71" t="s">
        <v>368</v>
      </c>
      <c r="B14" s="93" t="s">
        <v>451</v>
      </c>
      <c r="C14" s="67" t="s">
        <v>168</v>
      </c>
      <c r="D14" s="67" t="s">
        <v>171</v>
      </c>
      <c r="E14" s="67" t="s">
        <v>172</v>
      </c>
      <c r="F14" s="68" t="s">
        <v>162</v>
      </c>
      <c r="G14" s="4"/>
      <c r="H14" s="4">
        <v>2</v>
      </c>
      <c r="I14" s="4"/>
      <c r="J14" s="20" t="str">
        <f t="shared" si="0"/>
        <v>$110</v>
      </c>
      <c r="K14" s="20">
        <f t="shared" si="1"/>
        <v>220</v>
      </c>
      <c r="L14" s="4"/>
      <c r="M14" s="20" t="str">
        <f t="shared" si="2"/>
        <v/>
      </c>
      <c r="N14" s="20" t="str">
        <f t="shared" si="3"/>
        <v/>
      </c>
      <c r="O14" s="4"/>
      <c r="P14" s="20" t="str">
        <f t="shared" si="4"/>
        <v/>
      </c>
      <c r="Q14" s="20" t="str">
        <f t="shared" si="5"/>
        <v/>
      </c>
      <c r="R14" s="4"/>
      <c r="S14" s="20" t="str">
        <f t="shared" si="6"/>
        <v/>
      </c>
      <c r="T14" s="20" t="str">
        <f t="shared" si="7"/>
        <v/>
      </c>
      <c r="U14" s="4"/>
      <c r="V14" s="20" t="str">
        <f t="shared" si="8"/>
        <v/>
      </c>
      <c r="W14" s="20" t="str">
        <f t="shared" si="9"/>
        <v/>
      </c>
      <c r="X14" s="45"/>
      <c r="Y14" s="20" t="str">
        <f t="shared" si="10"/>
        <v/>
      </c>
      <c r="Z14" s="20" t="str">
        <f t="shared" si="11"/>
        <v/>
      </c>
      <c r="AA14" s="45"/>
      <c r="AB14" s="20" t="str">
        <f t="shared" si="12"/>
        <v/>
      </c>
      <c r="AC14" s="20" t="str">
        <f t="shared" si="13"/>
        <v/>
      </c>
      <c r="AD14" s="37"/>
      <c r="AE14" s="20" t="str">
        <f t="shared" si="14"/>
        <v/>
      </c>
      <c r="AF14" s="20" t="str">
        <f t="shared" si="15"/>
        <v/>
      </c>
      <c r="AG14" s="63">
        <v>1</v>
      </c>
      <c r="AH14" s="63" t="str">
        <f t="shared" si="16"/>
        <v>$200</v>
      </c>
      <c r="AI14" s="63">
        <f t="shared" si="17"/>
        <v>200</v>
      </c>
      <c r="AJ14" s="63"/>
      <c r="AK14" s="63" t="str">
        <f t="shared" si="18"/>
        <v/>
      </c>
      <c r="AL14" s="63" t="str">
        <f t="shared" si="19"/>
        <v/>
      </c>
      <c r="AM14" s="79"/>
      <c r="AN14" s="4"/>
      <c r="AO14" s="4"/>
      <c r="AP14" s="20">
        <f>SUM(K14,N14,Q14,T14,W14,Z14,AC14,AN14,AI14)</f>
        <v>420</v>
      </c>
      <c r="AQ14" s="34"/>
      <c r="AR14" s="56"/>
      <c r="AS14" s="56"/>
      <c r="AT14" s="82"/>
      <c r="AU14" s="56"/>
      <c r="AV14" s="56"/>
      <c r="AW14" s="56"/>
      <c r="AX14" s="56"/>
      <c r="AY14" s="56"/>
      <c r="AZ14" s="56"/>
      <c r="BA14" s="56"/>
      <c r="BB14" s="56"/>
    </row>
    <row r="15" spans="1:54" x14ac:dyDescent="0.25">
      <c r="A15" s="71" t="s">
        <v>369</v>
      </c>
      <c r="B15" s="93" t="s">
        <v>452</v>
      </c>
      <c r="C15" s="67" t="s">
        <v>168</v>
      </c>
      <c r="D15" s="67" t="s">
        <v>173</v>
      </c>
      <c r="E15" s="67" t="s">
        <v>174</v>
      </c>
      <c r="F15" s="68" t="s">
        <v>162</v>
      </c>
      <c r="G15" s="4"/>
      <c r="H15" s="4">
        <v>2</v>
      </c>
      <c r="I15" s="4"/>
      <c r="J15" s="20" t="str">
        <f t="shared" si="0"/>
        <v>$110</v>
      </c>
      <c r="K15" s="20">
        <f t="shared" si="1"/>
        <v>220</v>
      </c>
      <c r="L15" s="4"/>
      <c r="M15" s="20" t="str">
        <f t="shared" si="2"/>
        <v/>
      </c>
      <c r="N15" s="20" t="str">
        <f t="shared" si="3"/>
        <v/>
      </c>
      <c r="O15" s="4"/>
      <c r="P15" s="20" t="str">
        <f t="shared" si="4"/>
        <v/>
      </c>
      <c r="Q15" s="20" t="str">
        <f t="shared" si="5"/>
        <v/>
      </c>
      <c r="R15" s="4"/>
      <c r="S15" s="20" t="str">
        <f t="shared" si="6"/>
        <v/>
      </c>
      <c r="T15" s="20" t="str">
        <f t="shared" si="7"/>
        <v/>
      </c>
      <c r="U15" s="4"/>
      <c r="V15" s="20" t="str">
        <f t="shared" si="8"/>
        <v/>
      </c>
      <c r="W15" s="20" t="str">
        <f t="shared" si="9"/>
        <v/>
      </c>
      <c r="X15" s="45"/>
      <c r="Y15" s="20" t="str">
        <f t="shared" si="10"/>
        <v/>
      </c>
      <c r="Z15" s="20" t="str">
        <f t="shared" si="11"/>
        <v/>
      </c>
      <c r="AA15" s="45"/>
      <c r="AB15" s="20" t="str">
        <f t="shared" si="12"/>
        <v/>
      </c>
      <c r="AC15" s="20" t="str">
        <f t="shared" si="13"/>
        <v/>
      </c>
      <c r="AD15" s="37"/>
      <c r="AE15" s="20" t="str">
        <f t="shared" si="14"/>
        <v/>
      </c>
      <c r="AF15" s="20" t="str">
        <f t="shared" si="15"/>
        <v/>
      </c>
      <c r="AG15" s="63"/>
      <c r="AH15" s="63" t="str">
        <f t="shared" si="16"/>
        <v/>
      </c>
      <c r="AI15" s="63" t="str">
        <f t="shared" si="17"/>
        <v/>
      </c>
      <c r="AJ15" s="63"/>
      <c r="AK15" s="63" t="str">
        <f t="shared" si="18"/>
        <v/>
      </c>
      <c r="AL15" s="63" t="str">
        <f t="shared" si="19"/>
        <v/>
      </c>
      <c r="AM15" s="79"/>
      <c r="AN15" s="4"/>
      <c r="AO15" s="4"/>
      <c r="AP15" s="20">
        <f>SUM(K15,N15,Q15,T15,W15,Z15,AC15,AN15)</f>
        <v>220</v>
      </c>
      <c r="AQ15" s="34"/>
      <c r="AR15" s="56"/>
      <c r="AS15" s="56"/>
      <c r="AT15" s="82"/>
      <c r="AU15" s="56"/>
      <c r="AV15" s="56"/>
      <c r="AW15" s="56"/>
      <c r="AX15" s="56"/>
      <c r="AY15" s="56"/>
      <c r="AZ15" s="56"/>
      <c r="BA15" s="56"/>
      <c r="BB15" s="56"/>
    </row>
    <row r="16" spans="1:54" x14ac:dyDescent="0.25">
      <c r="A16" s="71" t="s">
        <v>370</v>
      </c>
      <c r="B16" s="93" t="s">
        <v>453</v>
      </c>
      <c r="C16" s="67" t="s">
        <v>177</v>
      </c>
      <c r="D16" s="67" t="s">
        <v>178</v>
      </c>
      <c r="E16" s="67" t="s">
        <v>70</v>
      </c>
      <c r="F16" s="68" t="s">
        <v>162</v>
      </c>
      <c r="G16" s="4"/>
      <c r="H16" s="4"/>
      <c r="I16" s="4">
        <v>1</v>
      </c>
      <c r="J16" s="20" t="str">
        <f t="shared" si="0"/>
        <v>$110</v>
      </c>
      <c r="K16" s="20">
        <f t="shared" si="1"/>
        <v>110</v>
      </c>
      <c r="L16" s="4"/>
      <c r="M16" s="20" t="str">
        <f t="shared" si="2"/>
        <v/>
      </c>
      <c r="N16" s="20" t="str">
        <f t="shared" si="3"/>
        <v/>
      </c>
      <c r="O16" s="4"/>
      <c r="P16" s="20" t="str">
        <f t="shared" si="4"/>
        <v/>
      </c>
      <c r="Q16" s="20" t="str">
        <f t="shared" si="5"/>
        <v/>
      </c>
      <c r="R16" s="4"/>
      <c r="S16" s="20" t="str">
        <f t="shared" si="6"/>
        <v/>
      </c>
      <c r="T16" s="20" t="str">
        <f t="shared" si="7"/>
        <v/>
      </c>
      <c r="U16" s="4"/>
      <c r="V16" s="20" t="str">
        <f t="shared" si="8"/>
        <v/>
      </c>
      <c r="W16" s="20" t="str">
        <f t="shared" si="9"/>
        <v/>
      </c>
      <c r="X16" s="45"/>
      <c r="Y16" s="20" t="str">
        <f t="shared" si="10"/>
        <v/>
      </c>
      <c r="Z16" s="20" t="str">
        <f t="shared" si="11"/>
        <v/>
      </c>
      <c r="AA16" s="45">
        <v>2</v>
      </c>
      <c r="AB16" s="20" t="str">
        <f t="shared" si="12"/>
        <v>$200</v>
      </c>
      <c r="AC16" s="20">
        <f t="shared" si="13"/>
        <v>400</v>
      </c>
      <c r="AD16" s="37"/>
      <c r="AE16" s="20" t="str">
        <f t="shared" si="14"/>
        <v/>
      </c>
      <c r="AF16" s="20" t="str">
        <f t="shared" si="15"/>
        <v/>
      </c>
      <c r="AG16" s="63"/>
      <c r="AH16" s="63" t="str">
        <f t="shared" si="16"/>
        <v/>
      </c>
      <c r="AI16" s="63" t="str">
        <f t="shared" si="17"/>
        <v/>
      </c>
      <c r="AJ16" s="63"/>
      <c r="AK16" s="63" t="str">
        <f t="shared" si="18"/>
        <v/>
      </c>
      <c r="AL16" s="63" t="str">
        <f t="shared" si="19"/>
        <v/>
      </c>
      <c r="AM16" s="79"/>
      <c r="AN16" s="4"/>
      <c r="AO16" s="4"/>
      <c r="AP16" s="20">
        <f>SUM(K16,N16,Q16,T16,W16,Z16,AC16,AN16)</f>
        <v>510</v>
      </c>
      <c r="AQ16" s="34"/>
      <c r="AR16" s="56"/>
      <c r="AS16" s="56"/>
      <c r="AT16" s="82"/>
      <c r="AU16" s="56"/>
      <c r="AV16" s="56"/>
      <c r="AW16" s="56"/>
      <c r="AX16" s="56"/>
      <c r="AY16" s="56"/>
      <c r="AZ16" s="56"/>
      <c r="BA16" s="56"/>
      <c r="BB16" s="56"/>
    </row>
    <row r="17" spans="1:54" x14ac:dyDescent="0.25">
      <c r="A17" s="71" t="s">
        <v>371</v>
      </c>
      <c r="B17" s="93" t="s">
        <v>454</v>
      </c>
      <c r="C17" s="67" t="s">
        <v>179</v>
      </c>
      <c r="D17" s="67" t="s">
        <v>180</v>
      </c>
      <c r="E17" s="67" t="s">
        <v>11</v>
      </c>
      <c r="F17" s="68" t="s">
        <v>162</v>
      </c>
      <c r="G17" s="4"/>
      <c r="H17" s="4"/>
      <c r="I17" s="4">
        <v>1</v>
      </c>
      <c r="J17" s="20" t="str">
        <f t="shared" si="0"/>
        <v>$110</v>
      </c>
      <c r="K17" s="20">
        <f t="shared" si="1"/>
        <v>110</v>
      </c>
      <c r="L17" s="4"/>
      <c r="M17" s="20" t="str">
        <f t="shared" si="2"/>
        <v/>
      </c>
      <c r="N17" s="20" t="str">
        <f t="shared" si="3"/>
        <v/>
      </c>
      <c r="O17" s="4"/>
      <c r="P17" s="20" t="str">
        <f t="shared" si="4"/>
        <v/>
      </c>
      <c r="Q17" s="20" t="str">
        <f t="shared" si="5"/>
        <v/>
      </c>
      <c r="R17" s="4">
        <v>1</v>
      </c>
      <c r="S17" s="20" t="str">
        <f t="shared" si="6"/>
        <v>$110</v>
      </c>
      <c r="T17" s="20">
        <f t="shared" si="7"/>
        <v>110</v>
      </c>
      <c r="U17" s="4"/>
      <c r="V17" s="20" t="str">
        <f t="shared" si="8"/>
        <v/>
      </c>
      <c r="W17" s="20" t="str">
        <f t="shared" si="9"/>
        <v/>
      </c>
      <c r="X17" s="45"/>
      <c r="Y17" s="20" t="str">
        <f t="shared" si="10"/>
        <v/>
      </c>
      <c r="Z17" s="20" t="str">
        <f t="shared" si="11"/>
        <v/>
      </c>
      <c r="AA17" s="45"/>
      <c r="AB17" s="20" t="str">
        <f t="shared" si="12"/>
        <v/>
      </c>
      <c r="AC17" s="20" t="str">
        <f t="shared" si="13"/>
        <v/>
      </c>
      <c r="AD17" s="37"/>
      <c r="AE17" s="20" t="str">
        <f t="shared" si="14"/>
        <v/>
      </c>
      <c r="AF17" s="20" t="str">
        <f t="shared" si="15"/>
        <v/>
      </c>
      <c r="AG17" s="63"/>
      <c r="AH17" s="63" t="str">
        <f t="shared" si="16"/>
        <v/>
      </c>
      <c r="AI17" s="63" t="str">
        <f t="shared" si="17"/>
        <v/>
      </c>
      <c r="AJ17" s="63"/>
      <c r="AK17" s="63" t="str">
        <f t="shared" si="18"/>
        <v/>
      </c>
      <c r="AL17" s="63" t="str">
        <f t="shared" si="19"/>
        <v/>
      </c>
      <c r="AM17" s="79"/>
      <c r="AN17" s="4"/>
      <c r="AO17" s="4"/>
      <c r="AP17" s="20">
        <f>SUM(K17,N17,Q17,T17,W17,Z17,AC17,AN17)</f>
        <v>220</v>
      </c>
      <c r="AQ17" s="34"/>
      <c r="AR17" s="56"/>
      <c r="AS17" s="56"/>
      <c r="AT17" s="82"/>
      <c r="AU17" s="56"/>
      <c r="AV17" s="56"/>
      <c r="AW17" s="56"/>
      <c r="AX17" s="56"/>
      <c r="AY17" s="56"/>
      <c r="AZ17" s="56"/>
      <c r="BA17" s="56"/>
      <c r="BB17" s="56"/>
    </row>
    <row r="18" spans="1:54" x14ac:dyDescent="0.25">
      <c r="A18" s="71" t="s">
        <v>372</v>
      </c>
      <c r="B18" s="93" t="s">
        <v>455</v>
      </c>
      <c r="C18" s="67" t="s">
        <v>70</v>
      </c>
      <c r="D18" s="67" t="s">
        <v>181</v>
      </c>
      <c r="E18" s="67" t="s">
        <v>79</v>
      </c>
      <c r="F18" s="68" t="s">
        <v>162</v>
      </c>
      <c r="G18" s="4"/>
      <c r="H18" s="4"/>
      <c r="I18" s="4">
        <v>1</v>
      </c>
      <c r="J18" s="20" t="str">
        <f t="shared" si="0"/>
        <v>$110</v>
      </c>
      <c r="K18" s="20">
        <f t="shared" si="1"/>
        <v>110</v>
      </c>
      <c r="L18" s="4"/>
      <c r="M18" s="20" t="str">
        <f t="shared" si="2"/>
        <v/>
      </c>
      <c r="N18" s="20" t="str">
        <f t="shared" si="3"/>
        <v/>
      </c>
      <c r="O18" s="4"/>
      <c r="P18" s="20" t="str">
        <f t="shared" si="4"/>
        <v/>
      </c>
      <c r="Q18" s="20" t="str">
        <f t="shared" si="5"/>
        <v/>
      </c>
      <c r="R18" s="4"/>
      <c r="S18" s="20" t="str">
        <f t="shared" si="6"/>
        <v/>
      </c>
      <c r="T18" s="20" t="str">
        <f t="shared" si="7"/>
        <v/>
      </c>
      <c r="U18" s="4">
        <v>200</v>
      </c>
      <c r="V18" s="20" t="str">
        <f t="shared" si="8"/>
        <v>$2</v>
      </c>
      <c r="W18" s="20">
        <f t="shared" si="9"/>
        <v>400</v>
      </c>
      <c r="X18" s="45">
        <v>1</v>
      </c>
      <c r="Y18" s="20" t="str">
        <f t="shared" si="10"/>
        <v>$2,200</v>
      </c>
      <c r="Z18" s="20">
        <f t="shared" si="11"/>
        <v>2200</v>
      </c>
      <c r="AA18" s="45">
        <v>1</v>
      </c>
      <c r="AB18" s="20" t="str">
        <f t="shared" si="12"/>
        <v>$200</v>
      </c>
      <c r="AC18" s="20">
        <f t="shared" si="13"/>
        <v>200</v>
      </c>
      <c r="AD18" s="37"/>
      <c r="AE18" s="20" t="str">
        <f t="shared" si="14"/>
        <v/>
      </c>
      <c r="AF18" s="20" t="str">
        <f t="shared" si="15"/>
        <v/>
      </c>
      <c r="AG18" s="63"/>
      <c r="AH18" s="63" t="str">
        <f t="shared" si="16"/>
        <v/>
      </c>
      <c r="AI18" s="63" t="str">
        <f t="shared" si="17"/>
        <v/>
      </c>
      <c r="AJ18" s="63"/>
      <c r="AK18" s="63" t="str">
        <f t="shared" si="18"/>
        <v/>
      </c>
      <c r="AL18" s="63" t="str">
        <f t="shared" si="19"/>
        <v/>
      </c>
      <c r="AM18" s="79"/>
      <c r="AN18" s="4"/>
      <c r="AO18" s="4"/>
      <c r="AP18" s="20">
        <f>SUM(K18,N18,Q18,T18,W18,Z18,AC18,AN18)</f>
        <v>2910</v>
      </c>
      <c r="AQ18" s="34"/>
      <c r="AR18" s="56"/>
      <c r="AS18" s="56"/>
      <c r="AT18" s="82"/>
      <c r="AU18" s="56"/>
      <c r="AV18" s="56"/>
      <c r="AW18" s="56"/>
      <c r="AX18" s="56"/>
      <c r="AY18" s="56"/>
      <c r="AZ18" s="56"/>
      <c r="BA18" s="56"/>
      <c r="BB18" s="56"/>
    </row>
    <row r="19" spans="1:54" x14ac:dyDescent="0.25">
      <c r="A19" s="71" t="s">
        <v>373</v>
      </c>
      <c r="B19" s="123" t="s">
        <v>456</v>
      </c>
      <c r="C19" s="67" t="s">
        <v>182</v>
      </c>
      <c r="D19" s="67" t="s">
        <v>183</v>
      </c>
      <c r="E19" s="67" t="s">
        <v>162</v>
      </c>
      <c r="F19" s="68" t="s">
        <v>162</v>
      </c>
      <c r="G19" s="4">
        <v>4</v>
      </c>
      <c r="H19" s="4">
        <v>2</v>
      </c>
      <c r="I19" s="4"/>
      <c r="J19" s="20" t="str">
        <f t="shared" si="0"/>
        <v>$110</v>
      </c>
      <c r="K19" s="20">
        <f t="shared" si="1"/>
        <v>660</v>
      </c>
      <c r="L19" s="4"/>
      <c r="M19" s="20" t="str">
        <f t="shared" si="2"/>
        <v/>
      </c>
      <c r="N19" s="20" t="str">
        <f t="shared" si="3"/>
        <v/>
      </c>
      <c r="O19" s="4"/>
      <c r="P19" s="20" t="str">
        <f t="shared" si="4"/>
        <v/>
      </c>
      <c r="Q19" s="20" t="str">
        <f t="shared" si="5"/>
        <v/>
      </c>
      <c r="R19" s="4"/>
      <c r="S19" s="20" t="str">
        <f t="shared" si="6"/>
        <v/>
      </c>
      <c r="T19" s="20" t="str">
        <f t="shared" si="7"/>
        <v/>
      </c>
      <c r="U19" s="4"/>
      <c r="V19" s="20" t="str">
        <f t="shared" si="8"/>
        <v/>
      </c>
      <c r="W19" s="20" t="str">
        <f t="shared" si="9"/>
        <v/>
      </c>
      <c r="X19" s="45"/>
      <c r="Y19" s="20" t="str">
        <f t="shared" si="10"/>
        <v/>
      </c>
      <c r="Z19" s="20" t="str">
        <f t="shared" si="11"/>
        <v/>
      </c>
      <c r="AA19" s="45"/>
      <c r="AB19" s="20" t="str">
        <f t="shared" si="12"/>
        <v/>
      </c>
      <c r="AC19" s="20" t="str">
        <f t="shared" si="13"/>
        <v/>
      </c>
      <c r="AD19" s="37"/>
      <c r="AE19" s="20" t="str">
        <f t="shared" si="14"/>
        <v/>
      </c>
      <c r="AF19" s="20" t="str">
        <f t="shared" si="15"/>
        <v/>
      </c>
      <c r="AG19" s="63"/>
      <c r="AH19" s="63" t="str">
        <f t="shared" si="16"/>
        <v/>
      </c>
      <c r="AI19" s="63" t="str">
        <f t="shared" si="17"/>
        <v/>
      </c>
      <c r="AJ19" s="63"/>
      <c r="AK19" s="63" t="str">
        <f t="shared" si="18"/>
        <v/>
      </c>
      <c r="AL19" s="63" t="str">
        <f t="shared" si="19"/>
        <v/>
      </c>
      <c r="AM19" s="79"/>
      <c r="AN19" s="4"/>
      <c r="AO19" s="4"/>
      <c r="AP19" s="20">
        <f>SUM(K19,N19,Q19,T19,W19,Z19,AC19,AN19)</f>
        <v>660</v>
      </c>
      <c r="AQ19" s="34"/>
      <c r="AR19" s="24"/>
      <c r="AS19" s="56"/>
      <c r="AT19" s="82"/>
      <c r="AU19" s="56"/>
      <c r="AV19" s="56"/>
      <c r="AW19" s="56"/>
      <c r="AX19" s="56"/>
      <c r="AY19" s="56"/>
      <c r="AZ19" s="56"/>
      <c r="BA19" s="56"/>
      <c r="BB19" s="56"/>
    </row>
    <row r="20" spans="1:54" x14ac:dyDescent="0.25">
      <c r="A20" s="71" t="s">
        <v>374</v>
      </c>
      <c r="B20" s="124"/>
      <c r="C20" s="67" t="s">
        <v>182</v>
      </c>
      <c r="D20" s="67" t="s">
        <v>183</v>
      </c>
      <c r="E20" s="67" t="s">
        <v>162</v>
      </c>
      <c r="F20" s="68" t="s">
        <v>162</v>
      </c>
      <c r="G20" s="4"/>
      <c r="H20" s="4"/>
      <c r="I20" s="4"/>
      <c r="J20" s="20" t="str">
        <f t="shared" si="0"/>
        <v/>
      </c>
      <c r="K20" s="20" t="str">
        <f t="shared" si="1"/>
        <v/>
      </c>
      <c r="L20" s="4"/>
      <c r="M20" s="20" t="str">
        <f t="shared" si="2"/>
        <v/>
      </c>
      <c r="N20" s="20" t="str">
        <f t="shared" si="3"/>
        <v/>
      </c>
      <c r="O20" s="4"/>
      <c r="P20" s="20" t="str">
        <f t="shared" si="4"/>
        <v/>
      </c>
      <c r="Q20" s="20" t="str">
        <f t="shared" si="5"/>
        <v/>
      </c>
      <c r="R20" s="4"/>
      <c r="S20" s="20" t="str">
        <f t="shared" si="6"/>
        <v/>
      </c>
      <c r="T20" s="20" t="str">
        <f t="shared" si="7"/>
        <v/>
      </c>
      <c r="U20" s="4"/>
      <c r="V20" s="20" t="str">
        <f t="shared" si="8"/>
        <v/>
      </c>
      <c r="W20" s="20" t="str">
        <f t="shared" si="9"/>
        <v/>
      </c>
      <c r="X20" s="45"/>
      <c r="Y20" s="20" t="str">
        <f t="shared" si="10"/>
        <v/>
      </c>
      <c r="Z20" s="20" t="str">
        <f t="shared" si="11"/>
        <v/>
      </c>
      <c r="AA20" s="45"/>
      <c r="AB20" s="20" t="str">
        <f t="shared" si="12"/>
        <v/>
      </c>
      <c r="AC20" s="20" t="str">
        <f t="shared" si="13"/>
        <v/>
      </c>
      <c r="AD20" s="37"/>
      <c r="AE20" s="20" t="str">
        <f t="shared" si="14"/>
        <v/>
      </c>
      <c r="AF20" s="20" t="str">
        <f t="shared" si="15"/>
        <v/>
      </c>
      <c r="AG20" s="63"/>
      <c r="AH20" s="63" t="str">
        <f t="shared" si="16"/>
        <v/>
      </c>
      <c r="AI20" s="63" t="str">
        <f t="shared" si="17"/>
        <v/>
      </c>
      <c r="AJ20" s="63"/>
      <c r="AK20" s="63" t="str">
        <f t="shared" si="18"/>
        <v/>
      </c>
      <c r="AL20" s="63" t="str">
        <f t="shared" si="19"/>
        <v/>
      </c>
      <c r="AM20" s="79"/>
      <c r="AN20" s="4"/>
      <c r="AO20" s="4"/>
      <c r="AP20" s="20">
        <f>SUM(K20,N20,Q20,T20,W20,Z20,AC20,AF20, AN20)</f>
        <v>0</v>
      </c>
      <c r="AQ20" s="34"/>
      <c r="AR20" s="56"/>
      <c r="AS20" s="56"/>
      <c r="AT20" s="82"/>
      <c r="AU20" s="56"/>
      <c r="AV20" s="56"/>
      <c r="AW20" s="56"/>
      <c r="AX20" s="56"/>
      <c r="AY20" s="56"/>
      <c r="AZ20" s="56"/>
      <c r="BA20" s="56"/>
      <c r="BB20" s="56"/>
    </row>
    <row r="21" spans="1:54" x14ac:dyDescent="0.25">
      <c r="A21" s="71" t="s">
        <v>375</v>
      </c>
      <c r="B21" s="124"/>
      <c r="C21" s="67" t="s">
        <v>182</v>
      </c>
      <c r="D21" s="67" t="s">
        <v>183</v>
      </c>
      <c r="E21" s="67" t="s">
        <v>162</v>
      </c>
      <c r="F21" s="68" t="s">
        <v>162</v>
      </c>
      <c r="G21" s="4">
        <v>4</v>
      </c>
      <c r="H21" s="4">
        <v>2</v>
      </c>
      <c r="I21" s="4"/>
      <c r="J21" s="20" t="str">
        <f t="shared" si="0"/>
        <v>$110</v>
      </c>
      <c r="K21" s="20">
        <f t="shared" si="1"/>
        <v>660</v>
      </c>
      <c r="L21" s="4"/>
      <c r="M21" s="20" t="str">
        <f t="shared" si="2"/>
        <v/>
      </c>
      <c r="N21" s="20" t="str">
        <f t="shared" si="3"/>
        <v/>
      </c>
      <c r="O21" s="4"/>
      <c r="P21" s="20" t="str">
        <f t="shared" si="4"/>
        <v/>
      </c>
      <c r="Q21" s="20" t="str">
        <f t="shared" si="5"/>
        <v/>
      </c>
      <c r="R21" s="4"/>
      <c r="S21" s="20" t="str">
        <f t="shared" si="6"/>
        <v/>
      </c>
      <c r="T21" s="20" t="str">
        <f t="shared" si="7"/>
        <v/>
      </c>
      <c r="U21" s="4"/>
      <c r="V21" s="20" t="str">
        <f t="shared" si="8"/>
        <v/>
      </c>
      <c r="W21" s="20" t="str">
        <f t="shared" si="9"/>
        <v/>
      </c>
      <c r="X21" s="45"/>
      <c r="Y21" s="20" t="str">
        <f t="shared" si="10"/>
        <v/>
      </c>
      <c r="Z21" s="20" t="str">
        <f t="shared" si="11"/>
        <v/>
      </c>
      <c r="AA21" s="45"/>
      <c r="AB21" s="20" t="str">
        <f t="shared" si="12"/>
        <v/>
      </c>
      <c r="AC21" s="20" t="str">
        <f t="shared" si="13"/>
        <v/>
      </c>
      <c r="AD21" s="37"/>
      <c r="AE21" s="20" t="str">
        <f t="shared" si="14"/>
        <v/>
      </c>
      <c r="AF21" s="20" t="str">
        <f t="shared" si="15"/>
        <v/>
      </c>
      <c r="AG21" s="63"/>
      <c r="AH21" s="63" t="str">
        <f t="shared" si="16"/>
        <v/>
      </c>
      <c r="AI21" s="63" t="str">
        <f t="shared" si="17"/>
        <v/>
      </c>
      <c r="AJ21" s="63"/>
      <c r="AK21" s="63" t="str">
        <f t="shared" si="18"/>
        <v/>
      </c>
      <c r="AL21" s="63" t="str">
        <f t="shared" si="19"/>
        <v/>
      </c>
      <c r="AM21" s="79"/>
      <c r="AN21" s="4"/>
      <c r="AO21" s="4"/>
      <c r="AP21" s="20">
        <f t="shared" ref="AP21:AP26" si="20">SUM(K21,N21,Q21,T21,W21,Z21,AC21,AN21)</f>
        <v>660</v>
      </c>
      <c r="AQ21" s="34"/>
      <c r="AR21" s="56"/>
      <c r="AS21" s="56"/>
      <c r="AT21" s="82"/>
      <c r="AU21" s="56"/>
      <c r="AV21" s="56"/>
      <c r="AW21" s="56"/>
      <c r="AX21" s="56"/>
      <c r="AY21" s="56"/>
      <c r="AZ21" s="56"/>
      <c r="BA21" s="56"/>
      <c r="BB21" s="56"/>
    </row>
    <row r="22" spans="1:54" x14ac:dyDescent="0.25">
      <c r="A22" s="71" t="s">
        <v>431</v>
      </c>
      <c r="B22" s="125"/>
      <c r="C22" s="67" t="s">
        <v>182</v>
      </c>
      <c r="D22" s="67" t="s">
        <v>183</v>
      </c>
      <c r="E22" s="67" t="s">
        <v>162</v>
      </c>
      <c r="F22" s="68" t="s">
        <v>162</v>
      </c>
      <c r="G22" s="4"/>
      <c r="H22" s="4"/>
      <c r="I22" s="4"/>
      <c r="J22" s="20" t="str">
        <f t="shared" si="0"/>
        <v/>
      </c>
      <c r="K22" s="20" t="str">
        <f t="shared" si="1"/>
        <v/>
      </c>
      <c r="L22" s="4"/>
      <c r="M22" s="20" t="str">
        <f t="shared" si="2"/>
        <v/>
      </c>
      <c r="N22" s="20" t="str">
        <f t="shared" si="3"/>
        <v/>
      </c>
      <c r="O22" s="4"/>
      <c r="P22" s="20" t="str">
        <f t="shared" si="4"/>
        <v/>
      </c>
      <c r="Q22" s="20" t="str">
        <f t="shared" si="5"/>
        <v/>
      </c>
      <c r="R22" s="4"/>
      <c r="S22" s="20" t="str">
        <f t="shared" si="6"/>
        <v/>
      </c>
      <c r="T22" s="20" t="str">
        <f t="shared" si="7"/>
        <v/>
      </c>
      <c r="U22" s="4"/>
      <c r="V22" s="20" t="str">
        <f t="shared" si="8"/>
        <v/>
      </c>
      <c r="W22" s="20" t="str">
        <f t="shared" si="9"/>
        <v/>
      </c>
      <c r="X22" s="45"/>
      <c r="Y22" s="20" t="str">
        <f t="shared" si="10"/>
        <v/>
      </c>
      <c r="Z22" s="20" t="str">
        <f t="shared" si="11"/>
        <v/>
      </c>
      <c r="AA22" s="45"/>
      <c r="AB22" s="20" t="str">
        <f t="shared" si="12"/>
        <v/>
      </c>
      <c r="AC22" s="20" t="str">
        <f t="shared" si="13"/>
        <v/>
      </c>
      <c r="AD22" s="37">
        <v>1</v>
      </c>
      <c r="AE22" s="20" t="str">
        <f t="shared" si="14"/>
        <v>$1000</v>
      </c>
      <c r="AF22" s="20">
        <f t="shared" si="15"/>
        <v>1000</v>
      </c>
      <c r="AG22" s="63"/>
      <c r="AH22" s="63" t="str">
        <f t="shared" si="16"/>
        <v/>
      </c>
      <c r="AI22" s="63" t="str">
        <f t="shared" si="17"/>
        <v/>
      </c>
      <c r="AJ22" s="63"/>
      <c r="AK22" s="63" t="str">
        <f t="shared" si="18"/>
        <v/>
      </c>
      <c r="AL22" s="63" t="str">
        <f t="shared" si="19"/>
        <v/>
      </c>
      <c r="AM22" s="79"/>
      <c r="AN22" s="4"/>
      <c r="AO22" s="4"/>
      <c r="AP22" s="20">
        <f t="shared" si="20"/>
        <v>0</v>
      </c>
      <c r="AQ22" s="34"/>
      <c r="AR22" s="56"/>
      <c r="AS22" s="56"/>
      <c r="AT22" s="82"/>
      <c r="AU22" s="56"/>
      <c r="AV22" s="56"/>
      <c r="AW22" s="56"/>
      <c r="AX22" s="56"/>
      <c r="AY22" s="56"/>
      <c r="AZ22" s="56"/>
      <c r="BA22" s="56"/>
      <c r="BB22" s="56"/>
    </row>
    <row r="23" spans="1:54" x14ac:dyDescent="0.25">
      <c r="A23" s="71" t="s">
        <v>376</v>
      </c>
      <c r="B23" s="93" t="s">
        <v>457</v>
      </c>
      <c r="C23" s="67" t="s">
        <v>11</v>
      </c>
      <c r="D23" s="67" t="s">
        <v>184</v>
      </c>
      <c r="E23" s="67" t="s">
        <v>185</v>
      </c>
      <c r="F23" s="68" t="s">
        <v>162</v>
      </c>
      <c r="G23" s="4"/>
      <c r="H23" s="4"/>
      <c r="I23" s="4">
        <v>1</v>
      </c>
      <c r="J23" s="20" t="str">
        <f t="shared" si="0"/>
        <v>$110</v>
      </c>
      <c r="K23" s="20">
        <f t="shared" si="1"/>
        <v>110</v>
      </c>
      <c r="L23" s="4"/>
      <c r="M23" s="20" t="str">
        <f t="shared" si="2"/>
        <v/>
      </c>
      <c r="N23" s="20" t="str">
        <f t="shared" si="3"/>
        <v/>
      </c>
      <c r="O23" s="4"/>
      <c r="P23" s="20" t="str">
        <f t="shared" si="4"/>
        <v/>
      </c>
      <c r="Q23" s="20" t="str">
        <f t="shared" si="5"/>
        <v/>
      </c>
      <c r="R23" s="4"/>
      <c r="S23" s="20" t="str">
        <f t="shared" si="6"/>
        <v/>
      </c>
      <c r="T23" s="20" t="str">
        <f t="shared" si="7"/>
        <v/>
      </c>
      <c r="U23" s="4"/>
      <c r="V23" s="20" t="str">
        <f t="shared" si="8"/>
        <v/>
      </c>
      <c r="W23" s="20" t="str">
        <f t="shared" si="9"/>
        <v/>
      </c>
      <c r="X23" s="45">
        <v>1</v>
      </c>
      <c r="Y23" s="20" t="str">
        <f t="shared" si="10"/>
        <v>$2,200</v>
      </c>
      <c r="Z23" s="20">
        <f t="shared" si="11"/>
        <v>2200</v>
      </c>
      <c r="AA23" s="45">
        <v>1</v>
      </c>
      <c r="AB23" s="20" t="str">
        <f t="shared" si="12"/>
        <v>$200</v>
      </c>
      <c r="AC23" s="20">
        <f t="shared" si="13"/>
        <v>200</v>
      </c>
      <c r="AD23" s="37"/>
      <c r="AE23" s="20" t="str">
        <f t="shared" si="14"/>
        <v/>
      </c>
      <c r="AF23" s="20" t="str">
        <f t="shared" si="15"/>
        <v/>
      </c>
      <c r="AG23" s="63"/>
      <c r="AH23" s="63" t="str">
        <f t="shared" si="16"/>
        <v/>
      </c>
      <c r="AI23" s="63" t="str">
        <f t="shared" si="17"/>
        <v/>
      </c>
      <c r="AJ23" s="63"/>
      <c r="AK23" s="63" t="str">
        <f t="shared" si="18"/>
        <v/>
      </c>
      <c r="AL23" s="63" t="str">
        <f t="shared" si="19"/>
        <v/>
      </c>
      <c r="AM23" s="79"/>
      <c r="AN23" s="4"/>
      <c r="AO23" s="4"/>
      <c r="AP23" s="20">
        <f t="shared" si="20"/>
        <v>2510</v>
      </c>
      <c r="AQ23" s="34"/>
      <c r="AR23" s="56"/>
      <c r="AS23" s="56"/>
      <c r="AT23" s="82"/>
      <c r="AU23" s="56"/>
      <c r="AV23" s="56"/>
      <c r="AW23" s="56"/>
      <c r="AX23" s="56"/>
      <c r="AY23" s="56"/>
      <c r="AZ23" s="56"/>
      <c r="BA23" s="56"/>
      <c r="BB23" s="56"/>
    </row>
    <row r="24" spans="1:54" x14ac:dyDescent="0.25">
      <c r="A24" s="71" t="s">
        <v>377</v>
      </c>
      <c r="B24" s="93" t="s">
        <v>460</v>
      </c>
      <c r="C24" s="67" t="s">
        <v>191</v>
      </c>
      <c r="D24" s="67" t="s">
        <v>191</v>
      </c>
      <c r="E24" s="67" t="s">
        <v>162</v>
      </c>
      <c r="F24" s="68" t="s">
        <v>162</v>
      </c>
      <c r="G24" s="4"/>
      <c r="H24" s="4"/>
      <c r="I24" s="4">
        <v>2</v>
      </c>
      <c r="J24" s="20" t="str">
        <f t="shared" si="0"/>
        <v>$110</v>
      </c>
      <c r="K24" s="20">
        <f t="shared" si="1"/>
        <v>220</v>
      </c>
      <c r="L24" s="4"/>
      <c r="M24" s="20" t="str">
        <f t="shared" si="2"/>
        <v/>
      </c>
      <c r="N24" s="20" t="str">
        <f t="shared" si="3"/>
        <v/>
      </c>
      <c r="O24" s="4">
        <v>1</v>
      </c>
      <c r="P24" s="20" t="str">
        <f t="shared" si="4"/>
        <v>$100</v>
      </c>
      <c r="Q24" s="20">
        <f t="shared" si="5"/>
        <v>100</v>
      </c>
      <c r="R24" s="4"/>
      <c r="S24" s="20" t="str">
        <f t="shared" si="6"/>
        <v/>
      </c>
      <c r="T24" s="20" t="str">
        <f t="shared" si="7"/>
        <v/>
      </c>
      <c r="U24" s="4">
        <v>150</v>
      </c>
      <c r="V24" s="20" t="str">
        <f t="shared" si="8"/>
        <v>$2</v>
      </c>
      <c r="W24" s="20">
        <f t="shared" si="9"/>
        <v>300</v>
      </c>
      <c r="X24" s="45">
        <v>1</v>
      </c>
      <c r="Y24" s="20" t="str">
        <f t="shared" si="10"/>
        <v>$2,200</v>
      </c>
      <c r="Z24" s="20">
        <f t="shared" si="11"/>
        <v>2200</v>
      </c>
      <c r="AA24" s="45">
        <v>1</v>
      </c>
      <c r="AB24" s="20" t="str">
        <f t="shared" si="12"/>
        <v>$200</v>
      </c>
      <c r="AC24" s="20">
        <f t="shared" si="13"/>
        <v>200</v>
      </c>
      <c r="AD24" s="37"/>
      <c r="AE24" s="20" t="str">
        <f t="shared" si="14"/>
        <v/>
      </c>
      <c r="AF24" s="20" t="str">
        <f t="shared" si="15"/>
        <v/>
      </c>
      <c r="AG24" s="63"/>
      <c r="AH24" s="63" t="str">
        <f t="shared" si="16"/>
        <v/>
      </c>
      <c r="AI24" s="63" t="str">
        <f t="shared" si="17"/>
        <v/>
      </c>
      <c r="AJ24" s="63"/>
      <c r="AK24" s="63" t="str">
        <f t="shared" si="18"/>
        <v/>
      </c>
      <c r="AL24" s="63" t="str">
        <f t="shared" si="19"/>
        <v/>
      </c>
      <c r="AM24" s="98" t="s">
        <v>521</v>
      </c>
      <c r="AN24" s="4"/>
      <c r="AO24" s="4"/>
      <c r="AP24" s="20">
        <f t="shared" si="20"/>
        <v>3020</v>
      </c>
      <c r="AQ24" s="85"/>
      <c r="AR24" s="56"/>
      <c r="AS24" s="56"/>
      <c r="AT24" s="82"/>
      <c r="AU24" s="56"/>
      <c r="AV24" s="56"/>
      <c r="AW24" s="56"/>
      <c r="AX24" s="56"/>
      <c r="AY24" s="56"/>
      <c r="AZ24" s="56"/>
      <c r="BA24" s="56"/>
      <c r="BB24" s="56"/>
    </row>
    <row r="25" spans="1:54" x14ac:dyDescent="0.25">
      <c r="A25" s="71" t="s">
        <v>378</v>
      </c>
      <c r="B25" s="93" t="s">
        <v>461</v>
      </c>
      <c r="C25" s="67" t="s">
        <v>198</v>
      </c>
      <c r="D25" s="67" t="s">
        <v>199</v>
      </c>
      <c r="E25" s="67" t="s">
        <v>162</v>
      </c>
      <c r="F25" s="68" t="s">
        <v>162</v>
      </c>
      <c r="G25" s="4">
        <v>2</v>
      </c>
      <c r="H25" s="4">
        <v>3</v>
      </c>
      <c r="I25" s="4"/>
      <c r="J25" s="20" t="str">
        <f t="shared" si="0"/>
        <v>$110</v>
      </c>
      <c r="K25" s="20">
        <f t="shared" si="1"/>
        <v>550</v>
      </c>
      <c r="L25" s="4"/>
      <c r="M25" s="20" t="str">
        <f t="shared" si="2"/>
        <v/>
      </c>
      <c r="N25" s="20" t="str">
        <f t="shared" si="3"/>
        <v/>
      </c>
      <c r="O25" s="4"/>
      <c r="P25" s="20" t="str">
        <f t="shared" si="4"/>
        <v/>
      </c>
      <c r="Q25" s="20" t="str">
        <f t="shared" si="5"/>
        <v/>
      </c>
      <c r="R25" s="4"/>
      <c r="S25" s="20" t="str">
        <f t="shared" si="6"/>
        <v/>
      </c>
      <c r="T25" s="20" t="str">
        <f t="shared" si="7"/>
        <v/>
      </c>
      <c r="U25" s="4"/>
      <c r="V25" s="20" t="str">
        <f t="shared" si="8"/>
        <v/>
      </c>
      <c r="W25" s="20" t="str">
        <f t="shared" si="9"/>
        <v/>
      </c>
      <c r="X25" s="45"/>
      <c r="Y25" s="20" t="str">
        <f t="shared" si="10"/>
        <v/>
      </c>
      <c r="Z25" s="20" t="str">
        <f t="shared" si="11"/>
        <v/>
      </c>
      <c r="AA25" s="45"/>
      <c r="AB25" s="20" t="str">
        <f t="shared" si="12"/>
        <v/>
      </c>
      <c r="AC25" s="20" t="str">
        <f t="shared" si="13"/>
        <v/>
      </c>
      <c r="AD25" s="37"/>
      <c r="AE25" s="20" t="str">
        <f t="shared" si="14"/>
        <v/>
      </c>
      <c r="AF25" s="20" t="str">
        <f t="shared" si="15"/>
        <v/>
      </c>
      <c r="AG25" s="63"/>
      <c r="AH25" s="63" t="str">
        <f t="shared" si="16"/>
        <v/>
      </c>
      <c r="AI25" s="63" t="str">
        <f t="shared" si="17"/>
        <v/>
      </c>
      <c r="AJ25" s="63"/>
      <c r="AK25" s="63" t="str">
        <f t="shared" si="18"/>
        <v/>
      </c>
      <c r="AL25" s="63" t="str">
        <f t="shared" si="19"/>
        <v/>
      </c>
      <c r="AM25" s="79"/>
      <c r="AN25" s="20"/>
      <c r="AO25" s="4"/>
      <c r="AP25" s="20">
        <f t="shared" si="20"/>
        <v>550</v>
      </c>
      <c r="AQ25" s="34"/>
      <c r="AR25" s="56"/>
      <c r="AS25" s="56"/>
      <c r="AT25" s="82"/>
      <c r="AU25" s="56"/>
      <c r="AV25" s="56"/>
      <c r="AW25" s="56"/>
      <c r="AX25" s="56"/>
      <c r="AY25" s="56"/>
      <c r="AZ25" s="56"/>
      <c r="BA25" s="56"/>
      <c r="BB25" s="56"/>
    </row>
    <row r="26" spans="1:54" x14ac:dyDescent="0.25">
      <c r="A26" s="71" t="s">
        <v>379</v>
      </c>
      <c r="B26" s="122" t="s">
        <v>462</v>
      </c>
      <c r="C26" s="67" t="s">
        <v>202</v>
      </c>
      <c r="D26" s="67" t="s">
        <v>203</v>
      </c>
      <c r="E26" s="67" t="s">
        <v>167</v>
      </c>
      <c r="F26" s="68" t="s">
        <v>162</v>
      </c>
      <c r="G26" s="4"/>
      <c r="H26" s="4"/>
      <c r="I26" s="4"/>
      <c r="J26" s="20" t="str">
        <f t="shared" si="0"/>
        <v/>
      </c>
      <c r="K26" s="20" t="str">
        <f t="shared" si="1"/>
        <v/>
      </c>
      <c r="L26" s="4"/>
      <c r="M26" s="20" t="str">
        <f t="shared" si="2"/>
        <v/>
      </c>
      <c r="N26" s="20" t="str">
        <f t="shared" si="3"/>
        <v/>
      </c>
      <c r="O26" s="4"/>
      <c r="P26" s="20" t="str">
        <f t="shared" si="4"/>
        <v/>
      </c>
      <c r="Q26" s="20" t="str">
        <f t="shared" si="5"/>
        <v/>
      </c>
      <c r="R26" s="4"/>
      <c r="S26" s="20" t="str">
        <f t="shared" si="6"/>
        <v/>
      </c>
      <c r="T26" s="20" t="str">
        <f t="shared" si="7"/>
        <v/>
      </c>
      <c r="U26" s="4">
        <v>200</v>
      </c>
      <c r="V26" s="20" t="str">
        <f t="shared" si="8"/>
        <v>$2</v>
      </c>
      <c r="W26" s="20">
        <f t="shared" si="9"/>
        <v>400</v>
      </c>
      <c r="X26" s="45"/>
      <c r="Y26" s="20" t="str">
        <f t="shared" si="10"/>
        <v/>
      </c>
      <c r="Z26" s="20" t="str">
        <f t="shared" si="11"/>
        <v/>
      </c>
      <c r="AA26" s="45"/>
      <c r="AB26" s="20" t="str">
        <f t="shared" si="12"/>
        <v/>
      </c>
      <c r="AC26" s="20" t="str">
        <f t="shared" si="13"/>
        <v/>
      </c>
      <c r="AD26" s="37"/>
      <c r="AE26" s="20" t="str">
        <f t="shared" si="14"/>
        <v/>
      </c>
      <c r="AF26" s="20" t="str">
        <f t="shared" si="15"/>
        <v/>
      </c>
      <c r="AG26" s="63"/>
      <c r="AH26" s="63" t="str">
        <f t="shared" si="16"/>
        <v/>
      </c>
      <c r="AI26" s="63" t="str">
        <f t="shared" si="17"/>
        <v/>
      </c>
      <c r="AJ26" s="63"/>
      <c r="AK26" s="63" t="str">
        <f t="shared" si="18"/>
        <v/>
      </c>
      <c r="AL26" s="63" t="str">
        <f t="shared" si="19"/>
        <v/>
      </c>
      <c r="AM26" s="79"/>
      <c r="AN26" s="4"/>
      <c r="AO26" s="4"/>
      <c r="AP26" s="20">
        <f t="shared" si="20"/>
        <v>400</v>
      </c>
      <c r="AQ26" s="34"/>
      <c r="AR26" s="56"/>
      <c r="AS26" s="56"/>
      <c r="AT26" s="82"/>
      <c r="AU26" s="56"/>
      <c r="AV26" s="56"/>
      <c r="AW26" s="56"/>
      <c r="AX26" s="56"/>
      <c r="AY26" s="56"/>
      <c r="AZ26" s="56"/>
      <c r="BA26" s="56"/>
      <c r="BB26" s="56"/>
    </row>
    <row r="27" spans="1:54" x14ac:dyDescent="0.25">
      <c r="A27" s="71" t="s">
        <v>380</v>
      </c>
      <c r="B27" s="121"/>
      <c r="C27" s="67" t="s">
        <v>202</v>
      </c>
      <c r="D27" s="67" t="s">
        <v>203</v>
      </c>
      <c r="E27" s="67" t="s">
        <v>167</v>
      </c>
      <c r="F27" s="68" t="s">
        <v>162</v>
      </c>
      <c r="G27" s="4"/>
      <c r="H27" s="4"/>
      <c r="I27" s="4"/>
      <c r="J27" s="20" t="str">
        <f t="shared" si="0"/>
        <v/>
      </c>
      <c r="K27" s="20" t="str">
        <f t="shared" si="1"/>
        <v/>
      </c>
      <c r="L27" s="4"/>
      <c r="M27" s="20" t="str">
        <f t="shared" si="2"/>
        <v/>
      </c>
      <c r="N27" s="20" t="str">
        <f t="shared" si="3"/>
        <v/>
      </c>
      <c r="O27" s="4"/>
      <c r="P27" s="20" t="str">
        <f t="shared" si="4"/>
        <v/>
      </c>
      <c r="Q27" s="20" t="str">
        <f t="shared" si="5"/>
        <v/>
      </c>
      <c r="R27" s="4"/>
      <c r="S27" s="20" t="str">
        <f t="shared" si="6"/>
        <v/>
      </c>
      <c r="T27" s="20" t="str">
        <f t="shared" si="7"/>
        <v/>
      </c>
      <c r="U27" s="4">
        <v>200</v>
      </c>
      <c r="V27" s="20" t="str">
        <f t="shared" si="8"/>
        <v>$2</v>
      </c>
      <c r="W27" s="20">
        <f t="shared" si="9"/>
        <v>400</v>
      </c>
      <c r="X27" s="45"/>
      <c r="Y27" s="20" t="str">
        <f t="shared" si="10"/>
        <v/>
      </c>
      <c r="Z27" s="20" t="str">
        <f t="shared" si="11"/>
        <v/>
      </c>
      <c r="AA27" s="45"/>
      <c r="AB27" s="20" t="str">
        <f t="shared" si="12"/>
        <v/>
      </c>
      <c r="AC27" s="20" t="str">
        <f t="shared" si="13"/>
        <v/>
      </c>
      <c r="AD27" s="37"/>
      <c r="AE27" s="20" t="str">
        <f t="shared" si="14"/>
        <v/>
      </c>
      <c r="AF27" s="20" t="str">
        <f t="shared" si="15"/>
        <v/>
      </c>
      <c r="AG27" s="63"/>
      <c r="AH27" s="63" t="str">
        <f t="shared" si="16"/>
        <v/>
      </c>
      <c r="AI27" s="63" t="str">
        <f t="shared" si="17"/>
        <v/>
      </c>
      <c r="AJ27" s="63">
        <v>1</v>
      </c>
      <c r="AK27" s="63" t="str">
        <f t="shared" si="18"/>
        <v>$375</v>
      </c>
      <c r="AL27" s="63">
        <f t="shared" si="19"/>
        <v>375</v>
      </c>
      <c r="AM27" s="79"/>
      <c r="AN27" s="4"/>
      <c r="AO27" s="4"/>
      <c r="AP27" s="20">
        <f>SUM(K27,N27,Q27,T27,W27,Z27,AC27,AN27,AL27)</f>
        <v>775</v>
      </c>
      <c r="AQ27" s="34"/>
      <c r="AR27" s="56"/>
      <c r="AS27" s="56"/>
      <c r="AT27" s="82"/>
      <c r="AU27" s="56"/>
      <c r="AV27" s="56"/>
      <c r="AW27" s="56"/>
      <c r="AX27" s="56"/>
      <c r="AY27" s="56"/>
      <c r="AZ27" s="56"/>
      <c r="BA27" s="56"/>
      <c r="BB27" s="56"/>
    </row>
    <row r="28" spans="1:54" x14ac:dyDescent="0.25">
      <c r="A28" s="71" t="s">
        <v>381</v>
      </c>
      <c r="B28" s="121"/>
      <c r="C28" s="67" t="s">
        <v>202</v>
      </c>
      <c r="D28" s="67" t="s">
        <v>203</v>
      </c>
      <c r="E28" s="67" t="s">
        <v>167</v>
      </c>
      <c r="F28" s="68" t="s">
        <v>162</v>
      </c>
      <c r="G28" s="4"/>
      <c r="H28" s="4"/>
      <c r="I28" s="4"/>
      <c r="J28" s="20" t="str">
        <f t="shared" si="0"/>
        <v/>
      </c>
      <c r="K28" s="20" t="str">
        <f t="shared" si="1"/>
        <v/>
      </c>
      <c r="L28" s="4"/>
      <c r="M28" s="20" t="str">
        <f t="shared" si="2"/>
        <v/>
      </c>
      <c r="N28" s="20" t="str">
        <f t="shared" si="3"/>
        <v/>
      </c>
      <c r="O28" s="4"/>
      <c r="P28" s="20" t="str">
        <f t="shared" si="4"/>
        <v/>
      </c>
      <c r="Q28" s="20" t="str">
        <f t="shared" si="5"/>
        <v/>
      </c>
      <c r="R28" s="4"/>
      <c r="S28" s="20" t="str">
        <f t="shared" si="6"/>
        <v/>
      </c>
      <c r="T28" s="20" t="str">
        <f t="shared" si="7"/>
        <v/>
      </c>
      <c r="U28" s="4">
        <v>100</v>
      </c>
      <c r="V28" s="20" t="str">
        <f t="shared" si="8"/>
        <v>$2</v>
      </c>
      <c r="W28" s="20">
        <f t="shared" si="9"/>
        <v>200</v>
      </c>
      <c r="X28" s="45"/>
      <c r="Y28" s="20" t="str">
        <f t="shared" si="10"/>
        <v/>
      </c>
      <c r="Z28" s="20" t="str">
        <f t="shared" si="11"/>
        <v/>
      </c>
      <c r="AA28" s="45"/>
      <c r="AB28" s="20" t="str">
        <f t="shared" si="12"/>
        <v/>
      </c>
      <c r="AC28" s="20" t="str">
        <f t="shared" si="13"/>
        <v/>
      </c>
      <c r="AD28" s="37"/>
      <c r="AE28" s="20" t="str">
        <f t="shared" si="14"/>
        <v/>
      </c>
      <c r="AF28" s="20" t="str">
        <f t="shared" si="15"/>
        <v/>
      </c>
      <c r="AG28" s="63"/>
      <c r="AH28" s="63" t="str">
        <f t="shared" si="16"/>
        <v/>
      </c>
      <c r="AI28" s="63" t="str">
        <f t="shared" si="17"/>
        <v/>
      </c>
      <c r="AJ28" s="63"/>
      <c r="AK28" s="63" t="str">
        <f t="shared" si="18"/>
        <v/>
      </c>
      <c r="AL28" s="63" t="str">
        <f t="shared" si="19"/>
        <v/>
      </c>
      <c r="AM28" s="79"/>
      <c r="AN28" s="4"/>
      <c r="AO28" s="8" t="s">
        <v>488</v>
      </c>
      <c r="AP28" s="20">
        <f t="shared" ref="AP28:AP34" si="21">SUM(K28,N28,Q28,T28,W28,Z28,AC28,AN28)</f>
        <v>200</v>
      </c>
      <c r="AQ28" s="34"/>
      <c r="AR28" s="56"/>
      <c r="AS28" s="56"/>
      <c r="AT28" s="82"/>
      <c r="AU28" s="56"/>
      <c r="AV28" s="56"/>
      <c r="AW28" s="56"/>
      <c r="AX28" s="56"/>
      <c r="AY28" s="56"/>
      <c r="AZ28" s="56"/>
      <c r="BA28" s="56"/>
      <c r="BB28" s="56"/>
    </row>
    <row r="29" spans="1:54" x14ac:dyDescent="0.25">
      <c r="A29" s="71" t="s">
        <v>382</v>
      </c>
      <c r="B29" s="117"/>
      <c r="C29" s="67" t="s">
        <v>202</v>
      </c>
      <c r="D29" s="67" t="s">
        <v>203</v>
      </c>
      <c r="E29" s="67" t="s">
        <v>167</v>
      </c>
      <c r="F29" s="68" t="s">
        <v>162</v>
      </c>
      <c r="G29" s="4"/>
      <c r="H29" s="4"/>
      <c r="I29" s="4"/>
      <c r="J29" s="20" t="str">
        <f t="shared" si="0"/>
        <v/>
      </c>
      <c r="K29" s="20" t="str">
        <f t="shared" si="1"/>
        <v/>
      </c>
      <c r="L29" s="4"/>
      <c r="M29" s="20" t="str">
        <f t="shared" si="2"/>
        <v/>
      </c>
      <c r="N29" s="20" t="str">
        <f t="shared" si="3"/>
        <v/>
      </c>
      <c r="O29" s="4"/>
      <c r="P29" s="20" t="str">
        <f t="shared" si="4"/>
        <v/>
      </c>
      <c r="Q29" s="20" t="str">
        <f t="shared" si="5"/>
        <v/>
      </c>
      <c r="R29" s="4"/>
      <c r="S29" s="20" t="str">
        <f t="shared" si="6"/>
        <v/>
      </c>
      <c r="T29" s="20" t="str">
        <f t="shared" si="7"/>
        <v/>
      </c>
      <c r="U29" s="4">
        <v>200</v>
      </c>
      <c r="V29" s="20" t="str">
        <f t="shared" si="8"/>
        <v>$2</v>
      </c>
      <c r="W29" s="20">
        <f t="shared" si="9"/>
        <v>400</v>
      </c>
      <c r="X29" s="45"/>
      <c r="Y29" s="20" t="str">
        <f t="shared" si="10"/>
        <v/>
      </c>
      <c r="Z29" s="20" t="str">
        <f t="shared" si="11"/>
        <v/>
      </c>
      <c r="AA29" s="45"/>
      <c r="AB29" s="20" t="str">
        <f t="shared" si="12"/>
        <v/>
      </c>
      <c r="AC29" s="20" t="str">
        <f t="shared" si="13"/>
        <v/>
      </c>
      <c r="AD29" s="37"/>
      <c r="AE29" s="20" t="str">
        <f t="shared" si="14"/>
        <v/>
      </c>
      <c r="AF29" s="20" t="str">
        <f t="shared" si="15"/>
        <v/>
      </c>
      <c r="AG29" s="63"/>
      <c r="AH29" s="63" t="str">
        <f t="shared" si="16"/>
        <v/>
      </c>
      <c r="AI29" s="63" t="str">
        <f t="shared" si="17"/>
        <v/>
      </c>
      <c r="AJ29" s="63"/>
      <c r="AK29" s="63" t="str">
        <f t="shared" si="18"/>
        <v/>
      </c>
      <c r="AL29" s="63" t="str">
        <f t="shared" si="19"/>
        <v/>
      </c>
      <c r="AM29" s="79"/>
      <c r="AN29" s="4"/>
      <c r="AO29" s="4"/>
      <c r="AP29" s="20">
        <f t="shared" si="21"/>
        <v>400</v>
      </c>
      <c r="AQ29" s="34"/>
      <c r="AR29" s="56"/>
      <c r="AS29" s="56"/>
      <c r="AT29" s="82"/>
      <c r="AU29" s="56"/>
      <c r="AV29" s="56"/>
      <c r="AW29" s="56"/>
      <c r="AX29" s="56"/>
      <c r="AY29" s="56"/>
      <c r="AZ29" s="56"/>
      <c r="BA29" s="56"/>
      <c r="BB29" s="56"/>
    </row>
    <row r="30" spans="1:54" x14ac:dyDescent="0.25">
      <c r="A30" s="71" t="s">
        <v>383</v>
      </c>
      <c r="B30" s="122" t="s">
        <v>463</v>
      </c>
      <c r="C30" s="67" t="s">
        <v>202</v>
      </c>
      <c r="D30" s="67" t="s">
        <v>205</v>
      </c>
      <c r="E30" s="67" t="s">
        <v>182</v>
      </c>
      <c r="F30" s="68" t="s">
        <v>162</v>
      </c>
      <c r="G30" s="4"/>
      <c r="H30" s="4"/>
      <c r="I30" s="4"/>
      <c r="J30" s="20" t="str">
        <f t="shared" si="0"/>
        <v/>
      </c>
      <c r="K30" s="20" t="str">
        <f t="shared" si="1"/>
        <v/>
      </c>
      <c r="L30" s="4"/>
      <c r="M30" s="20" t="str">
        <f t="shared" si="2"/>
        <v/>
      </c>
      <c r="N30" s="20" t="str">
        <f t="shared" si="3"/>
        <v/>
      </c>
      <c r="O30" s="4"/>
      <c r="P30" s="20" t="str">
        <f t="shared" si="4"/>
        <v/>
      </c>
      <c r="Q30" s="20" t="str">
        <f t="shared" si="5"/>
        <v/>
      </c>
      <c r="R30" s="4"/>
      <c r="S30" s="20" t="str">
        <f t="shared" si="6"/>
        <v/>
      </c>
      <c r="T30" s="20" t="str">
        <f t="shared" si="7"/>
        <v/>
      </c>
      <c r="U30" s="4"/>
      <c r="V30" s="20" t="str">
        <f t="shared" si="8"/>
        <v/>
      </c>
      <c r="W30" s="20" t="str">
        <f t="shared" si="9"/>
        <v/>
      </c>
      <c r="X30" s="45"/>
      <c r="Y30" s="20" t="str">
        <f t="shared" si="10"/>
        <v/>
      </c>
      <c r="Z30" s="20" t="str">
        <f t="shared" si="11"/>
        <v/>
      </c>
      <c r="AA30" s="45"/>
      <c r="AB30" s="20" t="str">
        <f t="shared" si="12"/>
        <v/>
      </c>
      <c r="AC30" s="20" t="str">
        <f t="shared" si="13"/>
        <v/>
      </c>
      <c r="AD30" s="37"/>
      <c r="AE30" s="20" t="str">
        <f t="shared" si="14"/>
        <v/>
      </c>
      <c r="AF30" s="20" t="str">
        <f t="shared" si="15"/>
        <v/>
      </c>
      <c r="AG30" s="63"/>
      <c r="AH30" s="63" t="str">
        <f t="shared" si="16"/>
        <v/>
      </c>
      <c r="AI30" s="63" t="str">
        <f t="shared" si="17"/>
        <v/>
      </c>
      <c r="AJ30" s="63"/>
      <c r="AK30" s="63" t="str">
        <f t="shared" si="18"/>
        <v/>
      </c>
      <c r="AL30" s="63" t="str">
        <f t="shared" si="19"/>
        <v/>
      </c>
      <c r="AM30" s="79"/>
      <c r="AN30" s="4"/>
      <c r="AO30" s="4"/>
      <c r="AP30" s="20">
        <f t="shared" si="21"/>
        <v>0</v>
      </c>
      <c r="AQ30" s="34"/>
      <c r="AR30" s="56"/>
      <c r="AS30" s="56"/>
      <c r="AT30" s="82"/>
      <c r="AU30" s="56"/>
      <c r="AV30" s="56"/>
      <c r="AW30" s="56"/>
      <c r="AX30" s="56"/>
      <c r="AY30" s="56"/>
      <c r="AZ30" s="56"/>
      <c r="BA30" s="56"/>
      <c r="BB30" s="56"/>
    </row>
    <row r="31" spans="1:54" x14ac:dyDescent="0.25">
      <c r="A31" s="71" t="s">
        <v>384</v>
      </c>
      <c r="B31" s="121"/>
      <c r="C31" s="67" t="s">
        <v>202</v>
      </c>
      <c r="D31" s="67" t="s">
        <v>207</v>
      </c>
      <c r="E31" s="67" t="s">
        <v>182</v>
      </c>
      <c r="F31" s="68" t="s">
        <v>162</v>
      </c>
      <c r="G31" s="4"/>
      <c r="H31" s="4"/>
      <c r="I31" s="4"/>
      <c r="J31" s="20" t="str">
        <f t="shared" si="0"/>
        <v/>
      </c>
      <c r="K31" s="20" t="str">
        <f t="shared" si="1"/>
        <v/>
      </c>
      <c r="L31" s="4"/>
      <c r="M31" s="20" t="str">
        <f t="shared" si="2"/>
        <v/>
      </c>
      <c r="N31" s="20" t="str">
        <f t="shared" si="3"/>
        <v/>
      </c>
      <c r="O31" s="4"/>
      <c r="P31" s="20" t="str">
        <f t="shared" si="4"/>
        <v/>
      </c>
      <c r="Q31" s="20" t="str">
        <f t="shared" si="5"/>
        <v/>
      </c>
      <c r="R31" s="4"/>
      <c r="S31" s="20" t="str">
        <f t="shared" si="6"/>
        <v/>
      </c>
      <c r="T31" s="20" t="str">
        <f t="shared" si="7"/>
        <v/>
      </c>
      <c r="U31" s="4"/>
      <c r="V31" s="20" t="str">
        <f t="shared" si="8"/>
        <v/>
      </c>
      <c r="W31" s="20" t="str">
        <f t="shared" si="9"/>
        <v/>
      </c>
      <c r="X31" s="45"/>
      <c r="Y31" s="20" t="str">
        <f t="shared" si="10"/>
        <v/>
      </c>
      <c r="Z31" s="20" t="str">
        <f t="shared" si="11"/>
        <v/>
      </c>
      <c r="AA31" s="45"/>
      <c r="AB31" s="20" t="str">
        <f t="shared" si="12"/>
        <v/>
      </c>
      <c r="AC31" s="20" t="str">
        <f t="shared" si="13"/>
        <v/>
      </c>
      <c r="AD31" s="37"/>
      <c r="AE31" s="20" t="str">
        <f t="shared" si="14"/>
        <v/>
      </c>
      <c r="AF31" s="20" t="str">
        <f t="shared" si="15"/>
        <v/>
      </c>
      <c r="AG31" s="63"/>
      <c r="AH31" s="63" t="str">
        <f t="shared" si="16"/>
        <v/>
      </c>
      <c r="AI31" s="63" t="str">
        <f t="shared" si="17"/>
        <v/>
      </c>
      <c r="AJ31" s="63"/>
      <c r="AK31" s="63" t="str">
        <f t="shared" si="18"/>
        <v/>
      </c>
      <c r="AL31" s="63" t="str">
        <f t="shared" si="19"/>
        <v/>
      </c>
      <c r="AM31" s="79"/>
      <c r="AN31" s="4"/>
      <c r="AO31" s="4"/>
      <c r="AP31" s="20">
        <f t="shared" si="21"/>
        <v>0</v>
      </c>
      <c r="AQ31" s="34"/>
      <c r="AR31" s="56"/>
      <c r="AS31" s="56"/>
      <c r="AT31" s="82"/>
      <c r="AU31" s="56"/>
      <c r="AV31" s="56"/>
      <c r="AW31" s="56"/>
      <c r="AX31" s="56"/>
      <c r="AY31" s="56"/>
      <c r="AZ31" s="56"/>
      <c r="BA31" s="56"/>
      <c r="BB31" s="56"/>
    </row>
    <row r="32" spans="1:54" x14ac:dyDescent="0.25">
      <c r="A32" s="71" t="s">
        <v>385</v>
      </c>
      <c r="B32" s="121"/>
      <c r="C32" s="67" t="s">
        <v>202</v>
      </c>
      <c r="D32" s="67" t="s">
        <v>207</v>
      </c>
      <c r="E32" s="67" t="s">
        <v>182</v>
      </c>
      <c r="F32" s="68" t="s">
        <v>162</v>
      </c>
      <c r="G32" s="4"/>
      <c r="H32" s="4"/>
      <c r="I32" s="4"/>
      <c r="J32" s="20" t="str">
        <f t="shared" si="0"/>
        <v/>
      </c>
      <c r="K32" s="20" t="str">
        <f t="shared" si="1"/>
        <v/>
      </c>
      <c r="L32" s="4"/>
      <c r="M32" s="20" t="str">
        <f t="shared" si="2"/>
        <v/>
      </c>
      <c r="N32" s="20" t="str">
        <f t="shared" si="3"/>
        <v/>
      </c>
      <c r="O32" s="4"/>
      <c r="P32" s="20" t="str">
        <f t="shared" si="4"/>
        <v/>
      </c>
      <c r="Q32" s="20" t="str">
        <f t="shared" si="5"/>
        <v/>
      </c>
      <c r="R32" s="4"/>
      <c r="S32" s="20" t="str">
        <f t="shared" si="6"/>
        <v/>
      </c>
      <c r="T32" s="20" t="str">
        <f t="shared" si="7"/>
        <v/>
      </c>
      <c r="U32" s="4"/>
      <c r="V32" s="20" t="str">
        <f t="shared" si="8"/>
        <v/>
      </c>
      <c r="W32" s="20" t="str">
        <f t="shared" si="9"/>
        <v/>
      </c>
      <c r="X32" s="45"/>
      <c r="Y32" s="20" t="str">
        <f t="shared" si="10"/>
        <v/>
      </c>
      <c r="Z32" s="20" t="str">
        <f t="shared" si="11"/>
        <v/>
      </c>
      <c r="AA32" s="45"/>
      <c r="AB32" s="20" t="str">
        <f t="shared" si="12"/>
        <v/>
      </c>
      <c r="AC32" s="20" t="str">
        <f t="shared" si="13"/>
        <v/>
      </c>
      <c r="AD32" s="37"/>
      <c r="AE32" s="20" t="str">
        <f t="shared" si="14"/>
        <v/>
      </c>
      <c r="AF32" s="20" t="str">
        <f t="shared" si="15"/>
        <v/>
      </c>
      <c r="AG32" s="63"/>
      <c r="AH32" s="63" t="str">
        <f t="shared" si="16"/>
        <v/>
      </c>
      <c r="AI32" s="63" t="str">
        <f t="shared" si="17"/>
        <v/>
      </c>
      <c r="AJ32" s="63"/>
      <c r="AK32" s="63" t="str">
        <f t="shared" si="18"/>
        <v/>
      </c>
      <c r="AL32" s="63" t="str">
        <f t="shared" si="19"/>
        <v/>
      </c>
      <c r="AM32" s="79"/>
      <c r="AN32" s="4"/>
      <c r="AO32" s="4"/>
      <c r="AP32" s="20">
        <f t="shared" si="21"/>
        <v>0</v>
      </c>
      <c r="AQ32" s="34"/>
      <c r="AR32" s="56"/>
      <c r="AS32" s="56"/>
      <c r="AT32" s="82"/>
      <c r="AU32" s="56"/>
      <c r="AV32" s="56"/>
      <c r="AW32" s="56"/>
      <c r="AX32" s="56"/>
      <c r="AY32" s="56"/>
      <c r="AZ32" s="56"/>
      <c r="BA32" s="56"/>
      <c r="BB32" s="56"/>
    </row>
    <row r="33" spans="1:54" x14ac:dyDescent="0.25">
      <c r="A33" s="71" t="s">
        <v>386</v>
      </c>
      <c r="B33" s="117"/>
      <c r="C33" s="67" t="s">
        <v>202</v>
      </c>
      <c r="D33" s="67" t="s">
        <v>207</v>
      </c>
      <c r="E33" s="67" t="s">
        <v>182</v>
      </c>
      <c r="F33" s="68" t="s">
        <v>162</v>
      </c>
      <c r="G33" s="4"/>
      <c r="H33" s="4"/>
      <c r="I33" s="4"/>
      <c r="J33" s="20" t="str">
        <f t="shared" si="0"/>
        <v/>
      </c>
      <c r="K33" s="20" t="str">
        <f t="shared" si="1"/>
        <v/>
      </c>
      <c r="L33" s="4"/>
      <c r="M33" s="20" t="str">
        <f t="shared" si="2"/>
        <v/>
      </c>
      <c r="N33" s="20" t="str">
        <f t="shared" si="3"/>
        <v/>
      </c>
      <c r="O33" s="4"/>
      <c r="P33" s="20" t="str">
        <f t="shared" si="4"/>
        <v/>
      </c>
      <c r="Q33" s="20" t="str">
        <f t="shared" si="5"/>
        <v/>
      </c>
      <c r="R33" s="4"/>
      <c r="S33" s="20" t="str">
        <f t="shared" si="6"/>
        <v/>
      </c>
      <c r="T33" s="20" t="str">
        <f t="shared" si="7"/>
        <v/>
      </c>
      <c r="U33" s="4"/>
      <c r="V33" s="20" t="str">
        <f t="shared" si="8"/>
        <v/>
      </c>
      <c r="W33" s="20" t="str">
        <f t="shared" si="9"/>
        <v/>
      </c>
      <c r="X33" s="45"/>
      <c r="Y33" s="20" t="str">
        <f t="shared" si="10"/>
        <v/>
      </c>
      <c r="Z33" s="20" t="str">
        <f t="shared" si="11"/>
        <v/>
      </c>
      <c r="AA33" s="45"/>
      <c r="AB33" s="20" t="str">
        <f t="shared" si="12"/>
        <v/>
      </c>
      <c r="AC33" s="20" t="str">
        <f t="shared" si="13"/>
        <v/>
      </c>
      <c r="AD33" s="37"/>
      <c r="AE33" s="20" t="str">
        <f t="shared" si="14"/>
        <v/>
      </c>
      <c r="AF33" s="20" t="str">
        <f t="shared" si="15"/>
        <v/>
      </c>
      <c r="AG33" s="63"/>
      <c r="AH33" s="63" t="str">
        <f t="shared" si="16"/>
        <v/>
      </c>
      <c r="AI33" s="63" t="str">
        <f t="shared" si="17"/>
        <v/>
      </c>
      <c r="AJ33" s="63"/>
      <c r="AK33" s="63" t="str">
        <f t="shared" si="18"/>
        <v/>
      </c>
      <c r="AL33" s="63" t="str">
        <f t="shared" si="19"/>
        <v/>
      </c>
      <c r="AM33" s="79"/>
      <c r="AN33" s="4"/>
      <c r="AO33" s="4"/>
      <c r="AP33" s="20">
        <f t="shared" si="21"/>
        <v>0</v>
      </c>
      <c r="AQ33" s="34"/>
      <c r="AR33" s="56"/>
      <c r="AS33" s="56"/>
      <c r="AT33" s="82"/>
      <c r="AU33" s="56"/>
      <c r="AV33" s="56"/>
      <c r="AW33" s="56"/>
      <c r="AX33" s="56"/>
      <c r="AY33" s="56"/>
      <c r="AZ33" s="56"/>
      <c r="BA33" s="56"/>
      <c r="BB33" s="56"/>
    </row>
    <row r="34" spans="1:54" x14ac:dyDescent="0.25">
      <c r="A34" s="71" t="s">
        <v>387</v>
      </c>
      <c r="B34" s="122" t="s">
        <v>464</v>
      </c>
      <c r="C34" s="67" t="s">
        <v>202</v>
      </c>
      <c r="D34" s="67" t="s">
        <v>205</v>
      </c>
      <c r="E34" s="67" t="s">
        <v>206</v>
      </c>
      <c r="F34" s="68" t="s">
        <v>162</v>
      </c>
      <c r="G34" s="4"/>
      <c r="H34" s="4"/>
      <c r="I34" s="4"/>
      <c r="J34" s="20" t="str">
        <f t="shared" si="0"/>
        <v/>
      </c>
      <c r="K34" s="20" t="str">
        <f t="shared" si="1"/>
        <v/>
      </c>
      <c r="L34" s="4"/>
      <c r="M34" s="20" t="str">
        <f t="shared" si="2"/>
        <v/>
      </c>
      <c r="N34" s="20" t="str">
        <f t="shared" si="3"/>
        <v/>
      </c>
      <c r="O34" s="4"/>
      <c r="P34" s="20" t="str">
        <f t="shared" si="4"/>
        <v/>
      </c>
      <c r="Q34" s="20" t="str">
        <f t="shared" si="5"/>
        <v/>
      </c>
      <c r="R34" s="4"/>
      <c r="S34" s="20" t="str">
        <f t="shared" si="6"/>
        <v/>
      </c>
      <c r="T34" s="20" t="str">
        <f t="shared" si="7"/>
        <v/>
      </c>
      <c r="U34" s="4">
        <v>100</v>
      </c>
      <c r="V34" s="20" t="str">
        <f t="shared" si="8"/>
        <v>$2</v>
      </c>
      <c r="W34" s="20">
        <f t="shared" si="9"/>
        <v>200</v>
      </c>
      <c r="X34" s="45">
        <v>1</v>
      </c>
      <c r="Y34" s="20" t="str">
        <f t="shared" si="10"/>
        <v>$2,200</v>
      </c>
      <c r="Z34" s="20">
        <f t="shared" si="11"/>
        <v>2200</v>
      </c>
      <c r="AA34" s="45">
        <v>1</v>
      </c>
      <c r="AB34" s="20" t="str">
        <f t="shared" si="12"/>
        <v>$200</v>
      </c>
      <c r="AC34" s="20">
        <f t="shared" si="13"/>
        <v>200</v>
      </c>
      <c r="AD34" s="37"/>
      <c r="AE34" s="20" t="str">
        <f t="shared" si="14"/>
        <v/>
      </c>
      <c r="AF34" s="20" t="str">
        <f t="shared" si="15"/>
        <v/>
      </c>
      <c r="AG34" s="63"/>
      <c r="AH34" s="63" t="str">
        <f t="shared" si="16"/>
        <v/>
      </c>
      <c r="AI34" s="63" t="str">
        <f t="shared" si="17"/>
        <v/>
      </c>
      <c r="AJ34" s="63"/>
      <c r="AK34" s="63" t="str">
        <f t="shared" si="18"/>
        <v/>
      </c>
      <c r="AL34" s="63" t="str">
        <f t="shared" si="19"/>
        <v/>
      </c>
      <c r="AM34" s="79"/>
      <c r="AN34" s="4"/>
      <c r="AO34" s="4"/>
      <c r="AP34" s="20">
        <f t="shared" si="21"/>
        <v>2600</v>
      </c>
      <c r="AQ34" s="34"/>
      <c r="AR34" s="56"/>
      <c r="AS34" s="56"/>
      <c r="AT34" s="82"/>
      <c r="AU34" s="56"/>
      <c r="AV34" s="56"/>
      <c r="AW34" s="56"/>
      <c r="AX34" s="56"/>
      <c r="AY34" s="56"/>
      <c r="AZ34" s="56"/>
      <c r="BA34" s="56"/>
      <c r="BB34" s="56"/>
    </row>
    <row r="35" spans="1:54" x14ac:dyDescent="0.25">
      <c r="A35" s="71" t="s">
        <v>388</v>
      </c>
      <c r="B35" s="121"/>
      <c r="C35" s="67" t="s">
        <v>202</v>
      </c>
      <c r="D35" s="67" t="s">
        <v>205</v>
      </c>
      <c r="E35" s="67" t="s">
        <v>206</v>
      </c>
      <c r="F35" s="68" t="s">
        <v>162</v>
      </c>
      <c r="G35" s="4"/>
      <c r="H35" s="4"/>
      <c r="I35" s="4"/>
      <c r="J35" s="20" t="str">
        <f t="shared" si="0"/>
        <v/>
      </c>
      <c r="K35" s="20" t="str">
        <f t="shared" si="1"/>
        <v/>
      </c>
      <c r="L35" s="4"/>
      <c r="M35" s="20" t="str">
        <f t="shared" si="2"/>
        <v/>
      </c>
      <c r="N35" s="20" t="str">
        <f t="shared" si="3"/>
        <v/>
      </c>
      <c r="O35" s="4"/>
      <c r="P35" s="20" t="str">
        <f t="shared" si="4"/>
        <v/>
      </c>
      <c r="Q35" s="20" t="str">
        <f t="shared" si="5"/>
        <v/>
      </c>
      <c r="R35" s="4"/>
      <c r="S35" s="20" t="str">
        <f t="shared" si="6"/>
        <v/>
      </c>
      <c r="T35" s="20" t="str">
        <f t="shared" si="7"/>
        <v/>
      </c>
      <c r="U35" s="4">
        <v>100</v>
      </c>
      <c r="V35" s="20" t="str">
        <f t="shared" si="8"/>
        <v>$2</v>
      </c>
      <c r="W35" s="20">
        <f t="shared" si="9"/>
        <v>200</v>
      </c>
      <c r="X35" s="45">
        <v>1</v>
      </c>
      <c r="Y35" s="20" t="str">
        <f t="shared" si="10"/>
        <v>$2,200</v>
      </c>
      <c r="Z35" s="20">
        <f t="shared" si="11"/>
        <v>2200</v>
      </c>
      <c r="AA35" s="45">
        <v>1</v>
      </c>
      <c r="AB35" s="20" t="str">
        <f t="shared" si="12"/>
        <v>$200</v>
      </c>
      <c r="AC35" s="20">
        <f t="shared" si="13"/>
        <v>200</v>
      </c>
      <c r="AD35" s="37"/>
      <c r="AE35" s="20" t="str">
        <f t="shared" si="14"/>
        <v/>
      </c>
      <c r="AF35" s="20" t="str">
        <f t="shared" si="15"/>
        <v/>
      </c>
      <c r="AG35" s="63"/>
      <c r="AH35" s="63" t="str">
        <f t="shared" si="16"/>
        <v/>
      </c>
      <c r="AI35" s="63" t="str">
        <f t="shared" si="17"/>
        <v/>
      </c>
      <c r="AJ35" s="63"/>
      <c r="AK35" s="63" t="str">
        <f t="shared" si="18"/>
        <v/>
      </c>
      <c r="AL35" s="63" t="str">
        <f t="shared" si="19"/>
        <v/>
      </c>
      <c r="AM35" s="79"/>
      <c r="AN35" s="4"/>
      <c r="AO35" s="4"/>
      <c r="AP35" s="20">
        <f>SUM(K35,N35,Q35,T35,W35,Z35,AC35,AF35, AN35)</f>
        <v>2600</v>
      </c>
      <c r="AQ35" s="34"/>
      <c r="AR35" s="56"/>
      <c r="AS35" s="56"/>
      <c r="AT35" s="82"/>
      <c r="AU35" s="56"/>
      <c r="AV35" s="56"/>
      <c r="AW35" s="56"/>
      <c r="AX35" s="56"/>
      <c r="AY35" s="56"/>
      <c r="AZ35" s="56"/>
      <c r="BA35" s="56"/>
      <c r="BB35" s="56"/>
    </row>
    <row r="36" spans="1:54" x14ac:dyDescent="0.25">
      <c r="A36" s="71" t="s">
        <v>389</v>
      </c>
      <c r="B36" s="117"/>
      <c r="C36" s="67" t="s">
        <v>202</v>
      </c>
      <c r="D36" s="67" t="s">
        <v>205</v>
      </c>
      <c r="E36" s="67" t="s">
        <v>206</v>
      </c>
      <c r="F36" s="68" t="s">
        <v>162</v>
      </c>
      <c r="G36" s="4"/>
      <c r="H36" s="4"/>
      <c r="I36" s="4"/>
      <c r="J36" s="20" t="str">
        <f t="shared" si="0"/>
        <v/>
      </c>
      <c r="K36" s="20" t="str">
        <f t="shared" si="1"/>
        <v/>
      </c>
      <c r="L36" s="4"/>
      <c r="M36" s="20" t="str">
        <f t="shared" si="2"/>
        <v/>
      </c>
      <c r="N36" s="20" t="str">
        <f t="shared" si="3"/>
        <v/>
      </c>
      <c r="O36" s="4"/>
      <c r="P36" s="20" t="str">
        <f t="shared" si="4"/>
        <v/>
      </c>
      <c r="Q36" s="20" t="str">
        <f t="shared" si="5"/>
        <v/>
      </c>
      <c r="R36" s="4"/>
      <c r="S36" s="20" t="str">
        <f t="shared" si="6"/>
        <v/>
      </c>
      <c r="T36" s="20" t="str">
        <f t="shared" si="7"/>
        <v/>
      </c>
      <c r="U36" s="4">
        <v>100</v>
      </c>
      <c r="V36" s="20" t="str">
        <f t="shared" si="8"/>
        <v>$2</v>
      </c>
      <c r="W36" s="20">
        <f t="shared" si="9"/>
        <v>200</v>
      </c>
      <c r="X36" s="45">
        <v>1</v>
      </c>
      <c r="Y36" s="20" t="str">
        <f t="shared" si="10"/>
        <v>$2,200</v>
      </c>
      <c r="Z36" s="20">
        <f t="shared" si="11"/>
        <v>2200</v>
      </c>
      <c r="AA36" s="45">
        <v>1</v>
      </c>
      <c r="AB36" s="20" t="str">
        <f t="shared" si="12"/>
        <v>$200</v>
      </c>
      <c r="AC36" s="20">
        <f t="shared" si="13"/>
        <v>200</v>
      </c>
      <c r="AD36" s="37"/>
      <c r="AE36" s="20" t="str">
        <f t="shared" si="14"/>
        <v/>
      </c>
      <c r="AF36" s="20" t="str">
        <f t="shared" si="15"/>
        <v/>
      </c>
      <c r="AG36" s="63"/>
      <c r="AH36" s="63" t="str">
        <f t="shared" si="16"/>
        <v/>
      </c>
      <c r="AI36" s="63" t="str">
        <f t="shared" si="17"/>
        <v/>
      </c>
      <c r="AJ36" s="63"/>
      <c r="AK36" s="63" t="str">
        <f t="shared" si="18"/>
        <v/>
      </c>
      <c r="AL36" s="63" t="str">
        <f t="shared" si="19"/>
        <v/>
      </c>
      <c r="AM36" s="79"/>
      <c r="AN36" s="4"/>
      <c r="AO36" s="4"/>
      <c r="AP36" s="20">
        <f t="shared" ref="AP36:AP41" si="22">SUM(K36,N36,Q36,T36,W36,Z36,AC36,AN36)</f>
        <v>2600</v>
      </c>
      <c r="AQ36" s="34"/>
      <c r="AR36" s="56"/>
      <c r="AS36" s="56"/>
      <c r="AT36" s="82"/>
      <c r="AU36" s="56"/>
      <c r="AV36" s="56"/>
      <c r="AW36" s="56"/>
      <c r="AX36" s="56"/>
      <c r="AY36" s="56"/>
      <c r="AZ36" s="56"/>
      <c r="BA36" s="56"/>
      <c r="BB36" s="56"/>
    </row>
    <row r="37" spans="1:54" x14ac:dyDescent="0.25">
      <c r="A37" s="71" t="s">
        <v>390</v>
      </c>
      <c r="B37" s="93" t="s">
        <v>465</v>
      </c>
      <c r="C37" s="67" t="s">
        <v>202</v>
      </c>
      <c r="D37" s="67" t="s">
        <v>207</v>
      </c>
      <c r="E37" s="67" t="s">
        <v>208</v>
      </c>
      <c r="F37" s="68" t="s">
        <v>162</v>
      </c>
      <c r="G37" s="4"/>
      <c r="H37" s="4"/>
      <c r="I37" s="4"/>
      <c r="J37" s="20" t="str">
        <f t="shared" si="0"/>
        <v/>
      </c>
      <c r="K37" s="20" t="str">
        <f t="shared" si="1"/>
        <v/>
      </c>
      <c r="L37" s="4"/>
      <c r="M37" s="20" t="str">
        <f t="shared" si="2"/>
        <v/>
      </c>
      <c r="N37" s="20" t="str">
        <f t="shared" si="3"/>
        <v/>
      </c>
      <c r="O37" s="4"/>
      <c r="P37" s="20" t="str">
        <f t="shared" si="4"/>
        <v/>
      </c>
      <c r="Q37" s="20" t="str">
        <f t="shared" si="5"/>
        <v/>
      </c>
      <c r="R37" s="4"/>
      <c r="S37" s="20" t="str">
        <f t="shared" si="6"/>
        <v/>
      </c>
      <c r="T37" s="20" t="str">
        <f t="shared" si="7"/>
        <v/>
      </c>
      <c r="U37" s="4">
        <v>150</v>
      </c>
      <c r="V37" s="20" t="str">
        <f t="shared" si="8"/>
        <v>$2</v>
      </c>
      <c r="W37" s="20">
        <f t="shared" si="9"/>
        <v>300</v>
      </c>
      <c r="X37" s="45"/>
      <c r="Y37" s="20" t="str">
        <f t="shared" si="10"/>
        <v/>
      </c>
      <c r="Z37" s="20" t="str">
        <f t="shared" si="11"/>
        <v/>
      </c>
      <c r="AA37" s="45"/>
      <c r="AB37" s="20" t="str">
        <f t="shared" si="12"/>
        <v/>
      </c>
      <c r="AC37" s="20" t="str">
        <f t="shared" si="13"/>
        <v/>
      </c>
      <c r="AD37" s="37"/>
      <c r="AE37" s="20" t="str">
        <f t="shared" si="14"/>
        <v/>
      </c>
      <c r="AF37" s="20" t="str">
        <f t="shared" si="15"/>
        <v/>
      </c>
      <c r="AG37" s="63"/>
      <c r="AH37" s="63" t="str">
        <f t="shared" si="16"/>
        <v/>
      </c>
      <c r="AI37" s="63" t="str">
        <f t="shared" si="17"/>
        <v/>
      </c>
      <c r="AJ37" s="63"/>
      <c r="AK37" s="63" t="str">
        <f t="shared" si="18"/>
        <v/>
      </c>
      <c r="AL37" s="63" t="str">
        <f t="shared" si="19"/>
        <v/>
      </c>
      <c r="AM37" s="79"/>
      <c r="AN37" s="4"/>
      <c r="AO37" s="15"/>
      <c r="AP37" s="20">
        <f t="shared" si="22"/>
        <v>300</v>
      </c>
      <c r="AQ37" s="34"/>
      <c r="AR37" s="56"/>
      <c r="AS37" s="56"/>
      <c r="AT37" s="82"/>
      <c r="AU37" s="56"/>
      <c r="AV37" s="56"/>
      <c r="AW37" s="56"/>
      <c r="AX37" s="56"/>
      <c r="AY37" s="56"/>
      <c r="AZ37" s="56"/>
      <c r="BA37" s="56"/>
      <c r="BB37" s="56"/>
    </row>
    <row r="38" spans="1:54" x14ac:dyDescent="0.25">
      <c r="A38" s="71" t="s">
        <v>391</v>
      </c>
      <c r="B38" s="122" t="s">
        <v>466</v>
      </c>
      <c r="C38" s="67" t="s">
        <v>202</v>
      </c>
      <c r="D38" s="67" t="s">
        <v>210</v>
      </c>
      <c r="E38" s="67" t="s">
        <v>198</v>
      </c>
      <c r="F38" s="68" t="s">
        <v>162</v>
      </c>
      <c r="G38" s="4"/>
      <c r="H38" s="4"/>
      <c r="I38" s="4"/>
      <c r="J38" s="20" t="str">
        <f t="shared" si="0"/>
        <v/>
      </c>
      <c r="K38" s="20" t="str">
        <f t="shared" si="1"/>
        <v/>
      </c>
      <c r="L38" s="4"/>
      <c r="M38" s="20" t="str">
        <f t="shared" si="2"/>
        <v/>
      </c>
      <c r="N38" s="20" t="str">
        <f t="shared" si="3"/>
        <v/>
      </c>
      <c r="O38" s="4"/>
      <c r="P38" s="20" t="str">
        <f t="shared" si="4"/>
        <v/>
      </c>
      <c r="Q38" s="20" t="str">
        <f t="shared" si="5"/>
        <v/>
      </c>
      <c r="R38" s="4"/>
      <c r="S38" s="20" t="str">
        <f t="shared" si="6"/>
        <v/>
      </c>
      <c r="T38" s="20" t="str">
        <f t="shared" si="7"/>
        <v/>
      </c>
      <c r="U38" s="4">
        <v>200</v>
      </c>
      <c r="V38" s="20" t="str">
        <f t="shared" si="8"/>
        <v>$2</v>
      </c>
      <c r="W38" s="20">
        <f t="shared" si="9"/>
        <v>400</v>
      </c>
      <c r="X38" s="45">
        <v>1</v>
      </c>
      <c r="Y38" s="20" t="str">
        <f t="shared" si="10"/>
        <v>$2,200</v>
      </c>
      <c r="Z38" s="20">
        <f t="shared" si="11"/>
        <v>2200</v>
      </c>
      <c r="AA38" s="45"/>
      <c r="AB38" s="20" t="str">
        <f t="shared" si="12"/>
        <v/>
      </c>
      <c r="AC38" s="20" t="str">
        <f t="shared" si="13"/>
        <v/>
      </c>
      <c r="AD38" s="37"/>
      <c r="AE38" s="20" t="str">
        <f t="shared" si="14"/>
        <v/>
      </c>
      <c r="AF38" s="20" t="str">
        <f t="shared" si="15"/>
        <v/>
      </c>
      <c r="AG38" s="63"/>
      <c r="AH38" s="63" t="str">
        <f t="shared" si="16"/>
        <v/>
      </c>
      <c r="AI38" s="63" t="str">
        <f t="shared" si="17"/>
        <v/>
      </c>
      <c r="AJ38" s="63"/>
      <c r="AK38" s="63" t="str">
        <f t="shared" si="18"/>
        <v/>
      </c>
      <c r="AL38" s="63" t="str">
        <f t="shared" si="19"/>
        <v/>
      </c>
      <c r="AM38" s="79"/>
      <c r="AN38" s="4"/>
      <c r="AO38" s="4"/>
      <c r="AP38" s="20">
        <f t="shared" si="22"/>
        <v>2600</v>
      </c>
      <c r="AQ38" s="34"/>
      <c r="AR38" s="56"/>
      <c r="AS38" s="56"/>
      <c r="AT38" s="82"/>
      <c r="AU38" s="56"/>
      <c r="AV38" s="56"/>
      <c r="AW38" s="56"/>
      <c r="AX38" s="56"/>
      <c r="AY38" s="56"/>
      <c r="AZ38" s="56"/>
      <c r="BA38" s="56"/>
      <c r="BB38" s="56"/>
    </row>
    <row r="39" spans="1:54" x14ac:dyDescent="0.25">
      <c r="A39" s="71" t="s">
        <v>392</v>
      </c>
      <c r="B39" s="121"/>
      <c r="C39" s="67" t="s">
        <v>202</v>
      </c>
      <c r="D39" s="67" t="s">
        <v>210</v>
      </c>
      <c r="E39" s="67" t="s">
        <v>198</v>
      </c>
      <c r="F39" s="68" t="s">
        <v>162</v>
      </c>
      <c r="G39" s="4"/>
      <c r="H39" s="4"/>
      <c r="I39" s="4"/>
      <c r="J39" s="20" t="str">
        <f t="shared" si="0"/>
        <v/>
      </c>
      <c r="K39" s="20" t="str">
        <f t="shared" si="1"/>
        <v/>
      </c>
      <c r="L39" s="4"/>
      <c r="M39" s="20" t="str">
        <f t="shared" si="2"/>
        <v/>
      </c>
      <c r="N39" s="20" t="str">
        <f t="shared" si="3"/>
        <v/>
      </c>
      <c r="O39" s="4"/>
      <c r="P39" s="20" t="str">
        <f t="shared" si="4"/>
        <v/>
      </c>
      <c r="Q39" s="20" t="str">
        <f t="shared" si="5"/>
        <v/>
      </c>
      <c r="R39" s="4"/>
      <c r="S39" s="20" t="str">
        <f t="shared" si="6"/>
        <v/>
      </c>
      <c r="T39" s="20" t="str">
        <f t="shared" si="7"/>
        <v/>
      </c>
      <c r="U39" s="4">
        <v>150</v>
      </c>
      <c r="V39" s="20" t="str">
        <f t="shared" si="8"/>
        <v>$2</v>
      </c>
      <c r="W39" s="20">
        <f t="shared" si="9"/>
        <v>300</v>
      </c>
      <c r="X39" s="45">
        <v>1</v>
      </c>
      <c r="Y39" s="20" t="str">
        <f t="shared" si="10"/>
        <v>$2,200</v>
      </c>
      <c r="Z39" s="20">
        <f t="shared" si="11"/>
        <v>2200</v>
      </c>
      <c r="AA39" s="45"/>
      <c r="AB39" s="20" t="str">
        <f t="shared" si="12"/>
        <v/>
      </c>
      <c r="AC39" s="20" t="str">
        <f t="shared" si="13"/>
        <v/>
      </c>
      <c r="AD39" s="37"/>
      <c r="AE39" s="20" t="str">
        <f t="shared" si="14"/>
        <v/>
      </c>
      <c r="AF39" s="20" t="str">
        <f t="shared" si="15"/>
        <v/>
      </c>
      <c r="AG39" s="63"/>
      <c r="AH39" s="63" t="str">
        <f t="shared" si="16"/>
        <v/>
      </c>
      <c r="AI39" s="63" t="str">
        <f t="shared" si="17"/>
        <v/>
      </c>
      <c r="AJ39" s="63"/>
      <c r="AK39" s="63" t="str">
        <f t="shared" si="18"/>
        <v/>
      </c>
      <c r="AL39" s="63" t="str">
        <f t="shared" si="19"/>
        <v/>
      </c>
      <c r="AM39" s="79"/>
      <c r="AN39" s="4"/>
      <c r="AO39" s="4"/>
      <c r="AP39" s="20">
        <f t="shared" si="22"/>
        <v>2500</v>
      </c>
      <c r="AQ39" s="34"/>
      <c r="AR39" s="56"/>
      <c r="AS39" s="56"/>
      <c r="AT39" s="82"/>
      <c r="AU39" s="56"/>
      <c r="AV39" s="56"/>
      <c r="AW39" s="56"/>
      <c r="AX39" s="56"/>
      <c r="AY39" s="56"/>
      <c r="AZ39" s="56"/>
      <c r="BA39" s="56"/>
      <c r="BB39" s="56"/>
    </row>
    <row r="40" spans="1:54" x14ac:dyDescent="0.25">
      <c r="A40" s="71" t="s">
        <v>393</v>
      </c>
      <c r="B40" s="121"/>
      <c r="C40" s="67" t="s">
        <v>202</v>
      </c>
      <c r="D40" s="67" t="s">
        <v>211</v>
      </c>
      <c r="E40" s="67" t="s">
        <v>198</v>
      </c>
      <c r="F40" s="68" t="s">
        <v>162</v>
      </c>
      <c r="G40" s="4"/>
      <c r="H40" s="4"/>
      <c r="I40" s="4"/>
      <c r="J40" s="20" t="str">
        <f t="shared" si="0"/>
        <v/>
      </c>
      <c r="K40" s="20" t="str">
        <f t="shared" si="1"/>
        <v/>
      </c>
      <c r="L40" s="4"/>
      <c r="M40" s="20" t="str">
        <f t="shared" si="2"/>
        <v/>
      </c>
      <c r="N40" s="20" t="str">
        <f t="shared" si="3"/>
        <v/>
      </c>
      <c r="O40" s="4"/>
      <c r="P40" s="20" t="str">
        <f t="shared" si="4"/>
        <v/>
      </c>
      <c r="Q40" s="20" t="str">
        <f t="shared" si="5"/>
        <v/>
      </c>
      <c r="R40" s="4"/>
      <c r="S40" s="20" t="str">
        <f t="shared" si="6"/>
        <v/>
      </c>
      <c r="T40" s="20" t="str">
        <f t="shared" si="7"/>
        <v/>
      </c>
      <c r="U40" s="4">
        <v>150</v>
      </c>
      <c r="V40" s="20" t="str">
        <f t="shared" si="8"/>
        <v>$2</v>
      </c>
      <c r="W40" s="20">
        <f t="shared" si="9"/>
        <v>300</v>
      </c>
      <c r="X40" s="45"/>
      <c r="Y40" s="20" t="str">
        <f t="shared" si="10"/>
        <v/>
      </c>
      <c r="Z40" s="20" t="str">
        <f t="shared" si="11"/>
        <v/>
      </c>
      <c r="AA40" s="45"/>
      <c r="AB40" s="20" t="str">
        <f t="shared" si="12"/>
        <v/>
      </c>
      <c r="AC40" s="20" t="str">
        <f t="shared" si="13"/>
        <v/>
      </c>
      <c r="AD40" s="37"/>
      <c r="AE40" s="20" t="str">
        <f t="shared" si="14"/>
        <v/>
      </c>
      <c r="AF40" s="20" t="str">
        <f t="shared" si="15"/>
        <v/>
      </c>
      <c r="AG40" s="63"/>
      <c r="AH40" s="63" t="str">
        <f t="shared" si="16"/>
        <v/>
      </c>
      <c r="AI40" s="63" t="str">
        <f t="shared" si="17"/>
        <v/>
      </c>
      <c r="AJ40" s="63"/>
      <c r="AK40" s="63" t="str">
        <f t="shared" si="18"/>
        <v/>
      </c>
      <c r="AL40" s="63" t="str">
        <f t="shared" si="19"/>
        <v/>
      </c>
      <c r="AM40" s="79"/>
      <c r="AN40" s="4"/>
      <c r="AO40" s="4"/>
      <c r="AP40" s="20">
        <f t="shared" si="22"/>
        <v>300</v>
      </c>
      <c r="AQ40" s="34"/>
      <c r="AR40" s="56"/>
      <c r="AS40" s="56"/>
      <c r="AT40" s="82"/>
      <c r="AU40" s="56"/>
      <c r="AV40" s="56"/>
      <c r="AW40" s="56"/>
      <c r="AX40" s="56"/>
      <c r="AY40" s="56"/>
      <c r="AZ40" s="56"/>
      <c r="BA40" s="56"/>
      <c r="BB40" s="56"/>
    </row>
    <row r="41" spans="1:54" x14ac:dyDescent="0.25">
      <c r="A41" s="71" t="s">
        <v>394</v>
      </c>
      <c r="B41" s="121"/>
      <c r="C41" s="67" t="s">
        <v>202</v>
      </c>
      <c r="D41" s="67" t="s">
        <v>211</v>
      </c>
      <c r="E41" s="67" t="s">
        <v>198</v>
      </c>
      <c r="F41" s="68" t="s">
        <v>162</v>
      </c>
      <c r="G41" s="4"/>
      <c r="H41" s="4"/>
      <c r="I41" s="4"/>
      <c r="J41" s="20" t="str">
        <f t="shared" si="0"/>
        <v/>
      </c>
      <c r="K41" s="20" t="str">
        <f t="shared" si="1"/>
        <v/>
      </c>
      <c r="L41" s="4"/>
      <c r="M41" s="20" t="str">
        <f t="shared" si="2"/>
        <v/>
      </c>
      <c r="N41" s="20" t="str">
        <f t="shared" si="3"/>
        <v/>
      </c>
      <c r="O41" s="4"/>
      <c r="P41" s="20" t="str">
        <f t="shared" si="4"/>
        <v/>
      </c>
      <c r="Q41" s="20" t="str">
        <f t="shared" si="5"/>
        <v/>
      </c>
      <c r="R41" s="4"/>
      <c r="S41" s="20" t="str">
        <f t="shared" si="6"/>
        <v/>
      </c>
      <c r="T41" s="20" t="str">
        <f t="shared" si="7"/>
        <v/>
      </c>
      <c r="U41" s="4">
        <v>150</v>
      </c>
      <c r="V41" s="20" t="str">
        <f t="shared" si="8"/>
        <v>$2</v>
      </c>
      <c r="W41" s="20">
        <f t="shared" si="9"/>
        <v>300</v>
      </c>
      <c r="X41" s="45"/>
      <c r="Y41" s="20" t="str">
        <f t="shared" si="10"/>
        <v/>
      </c>
      <c r="Z41" s="20" t="str">
        <f t="shared" si="11"/>
        <v/>
      </c>
      <c r="AA41" s="45"/>
      <c r="AB41" s="20" t="str">
        <f t="shared" si="12"/>
        <v/>
      </c>
      <c r="AC41" s="20" t="str">
        <f t="shared" si="13"/>
        <v/>
      </c>
      <c r="AD41" s="37"/>
      <c r="AE41" s="20" t="str">
        <f t="shared" si="14"/>
        <v/>
      </c>
      <c r="AF41" s="20" t="str">
        <f t="shared" si="15"/>
        <v/>
      </c>
      <c r="AG41" s="63">
        <v>1</v>
      </c>
      <c r="AH41" s="63" t="str">
        <f t="shared" si="16"/>
        <v>$200</v>
      </c>
      <c r="AI41" s="63">
        <f t="shared" si="17"/>
        <v>200</v>
      </c>
      <c r="AJ41" s="63"/>
      <c r="AK41" s="63" t="str">
        <f t="shared" si="18"/>
        <v/>
      </c>
      <c r="AL41" s="63" t="str">
        <f t="shared" si="19"/>
        <v/>
      </c>
      <c r="AM41" s="79"/>
      <c r="AN41" s="4"/>
      <c r="AO41" s="4"/>
      <c r="AP41" s="20">
        <f t="shared" si="22"/>
        <v>300</v>
      </c>
      <c r="AQ41" s="34"/>
      <c r="AR41" s="56"/>
      <c r="AS41" s="56"/>
      <c r="AT41" s="82"/>
      <c r="AU41" s="56"/>
      <c r="AV41" s="56"/>
      <c r="AW41" s="56"/>
      <c r="AX41" s="56"/>
      <c r="AY41" s="56"/>
      <c r="AZ41" s="56"/>
      <c r="BA41" s="56"/>
      <c r="BB41" s="56"/>
    </row>
    <row r="42" spans="1:54" x14ac:dyDescent="0.25">
      <c r="A42" s="71" t="s">
        <v>395</v>
      </c>
      <c r="B42" s="121"/>
      <c r="C42" s="67" t="s">
        <v>202</v>
      </c>
      <c r="D42" s="67" t="s">
        <v>211</v>
      </c>
      <c r="E42" s="67" t="s">
        <v>198</v>
      </c>
      <c r="F42" s="68" t="s">
        <v>162</v>
      </c>
      <c r="G42" s="4"/>
      <c r="H42" s="4"/>
      <c r="I42" s="4"/>
      <c r="J42" s="20" t="str">
        <f t="shared" si="0"/>
        <v/>
      </c>
      <c r="K42" s="20" t="str">
        <f t="shared" si="1"/>
        <v/>
      </c>
      <c r="L42" s="4"/>
      <c r="M42" s="20" t="str">
        <f t="shared" si="2"/>
        <v/>
      </c>
      <c r="N42" s="20" t="str">
        <f t="shared" si="3"/>
        <v/>
      </c>
      <c r="O42" s="4"/>
      <c r="P42" s="20" t="str">
        <f t="shared" si="4"/>
        <v/>
      </c>
      <c r="Q42" s="20" t="str">
        <f t="shared" si="5"/>
        <v/>
      </c>
      <c r="R42" s="4"/>
      <c r="S42" s="20" t="str">
        <f t="shared" si="6"/>
        <v/>
      </c>
      <c r="T42" s="20" t="str">
        <f t="shared" si="7"/>
        <v/>
      </c>
      <c r="U42" s="4">
        <v>150</v>
      </c>
      <c r="V42" s="20" t="str">
        <f t="shared" si="8"/>
        <v>$2</v>
      </c>
      <c r="W42" s="20">
        <f t="shared" si="9"/>
        <v>300</v>
      </c>
      <c r="X42" s="45"/>
      <c r="Y42" s="20" t="str">
        <f t="shared" si="10"/>
        <v/>
      </c>
      <c r="Z42" s="20" t="str">
        <f t="shared" si="11"/>
        <v/>
      </c>
      <c r="AA42" s="45"/>
      <c r="AB42" s="20" t="str">
        <f t="shared" si="12"/>
        <v/>
      </c>
      <c r="AC42" s="20" t="str">
        <f t="shared" si="13"/>
        <v/>
      </c>
      <c r="AD42" s="37"/>
      <c r="AE42" s="20" t="str">
        <f t="shared" si="14"/>
        <v/>
      </c>
      <c r="AF42" s="20" t="str">
        <f t="shared" si="15"/>
        <v/>
      </c>
      <c r="AG42" s="63"/>
      <c r="AH42" s="63" t="str">
        <f t="shared" si="16"/>
        <v/>
      </c>
      <c r="AI42" s="63" t="str">
        <f t="shared" si="17"/>
        <v/>
      </c>
      <c r="AJ42" s="63"/>
      <c r="AK42" s="63" t="str">
        <f t="shared" si="18"/>
        <v/>
      </c>
      <c r="AL42" s="63" t="str">
        <f t="shared" si="19"/>
        <v/>
      </c>
      <c r="AM42" s="79"/>
      <c r="AN42" s="4"/>
      <c r="AO42" s="4"/>
      <c r="AP42" s="20">
        <f>SUM(K42,N42,Q42,T42,W42,Z42,AC42,AF42, AN42)</f>
        <v>300</v>
      </c>
      <c r="AQ42" s="34"/>
      <c r="AR42" s="56"/>
      <c r="AS42" s="56"/>
      <c r="AT42" s="82"/>
      <c r="AU42" s="56"/>
      <c r="AV42" s="56"/>
      <c r="AW42" s="56"/>
      <c r="AX42" s="56"/>
      <c r="AY42" s="56"/>
      <c r="AZ42" s="56"/>
      <c r="BA42" s="56"/>
      <c r="BB42" s="56"/>
    </row>
    <row r="43" spans="1:54" x14ac:dyDescent="0.25">
      <c r="A43" s="71" t="s">
        <v>396</v>
      </c>
      <c r="B43" s="117"/>
      <c r="C43" s="67" t="s">
        <v>202</v>
      </c>
      <c r="D43" s="67" t="s">
        <v>211</v>
      </c>
      <c r="E43" s="67" t="s">
        <v>198</v>
      </c>
      <c r="F43" s="68" t="s">
        <v>162</v>
      </c>
      <c r="G43" s="4"/>
      <c r="H43" s="4"/>
      <c r="I43" s="4">
        <v>1</v>
      </c>
      <c r="J43" s="20" t="str">
        <f t="shared" si="0"/>
        <v>$110</v>
      </c>
      <c r="K43" s="20">
        <f t="shared" si="1"/>
        <v>110</v>
      </c>
      <c r="L43" s="4"/>
      <c r="M43" s="20" t="str">
        <f t="shared" si="2"/>
        <v/>
      </c>
      <c r="N43" s="20" t="str">
        <f t="shared" si="3"/>
        <v/>
      </c>
      <c r="O43" s="4"/>
      <c r="P43" s="20" t="str">
        <f t="shared" si="4"/>
        <v/>
      </c>
      <c r="Q43" s="20" t="str">
        <f t="shared" si="5"/>
        <v/>
      </c>
      <c r="R43" s="4"/>
      <c r="S43" s="20" t="str">
        <f t="shared" si="6"/>
        <v/>
      </c>
      <c r="T43" s="20" t="str">
        <f t="shared" si="7"/>
        <v/>
      </c>
      <c r="U43" s="4">
        <v>150</v>
      </c>
      <c r="V43" s="20" t="str">
        <f t="shared" si="8"/>
        <v>$2</v>
      </c>
      <c r="W43" s="20">
        <f t="shared" si="9"/>
        <v>300</v>
      </c>
      <c r="X43" s="45"/>
      <c r="Y43" s="20" t="str">
        <f t="shared" si="10"/>
        <v/>
      </c>
      <c r="Z43" s="20" t="str">
        <f t="shared" si="11"/>
        <v/>
      </c>
      <c r="AA43" s="45"/>
      <c r="AB43" s="20" t="str">
        <f t="shared" si="12"/>
        <v/>
      </c>
      <c r="AC43" s="20" t="str">
        <f t="shared" si="13"/>
        <v/>
      </c>
      <c r="AD43" s="37"/>
      <c r="AE43" s="20" t="str">
        <f t="shared" si="14"/>
        <v/>
      </c>
      <c r="AF43" s="20" t="str">
        <f t="shared" si="15"/>
        <v/>
      </c>
      <c r="AG43" s="63"/>
      <c r="AH43" s="63" t="str">
        <f t="shared" si="16"/>
        <v/>
      </c>
      <c r="AI43" s="63" t="str">
        <f t="shared" si="17"/>
        <v/>
      </c>
      <c r="AJ43" s="63"/>
      <c r="AK43" s="63" t="str">
        <f t="shared" si="18"/>
        <v/>
      </c>
      <c r="AL43" s="63" t="str">
        <f t="shared" si="19"/>
        <v/>
      </c>
      <c r="AM43" s="79"/>
      <c r="AN43" s="4"/>
      <c r="AO43" s="4"/>
      <c r="AP43" s="20">
        <f t="shared" ref="AP43:AP73" si="23">SUM(K43,N43,Q43,T43,W43,Z43,AC43,AN43)</f>
        <v>410</v>
      </c>
      <c r="AQ43" s="34"/>
      <c r="AR43" s="56"/>
      <c r="AS43" s="56"/>
      <c r="AT43" s="82"/>
      <c r="AU43" s="56"/>
      <c r="AV43" s="56"/>
      <c r="AW43" s="56"/>
      <c r="AX43" s="56"/>
      <c r="AY43" s="56"/>
      <c r="AZ43" s="56"/>
      <c r="BA43" s="56"/>
      <c r="BB43" s="56"/>
    </row>
    <row r="44" spans="1:54" x14ac:dyDescent="0.25">
      <c r="A44" s="71" t="s">
        <v>397</v>
      </c>
      <c r="B44" s="93" t="s">
        <v>467</v>
      </c>
      <c r="C44" s="67" t="s">
        <v>212</v>
      </c>
      <c r="D44" s="67" t="s">
        <v>213</v>
      </c>
      <c r="E44" s="67" t="s">
        <v>162</v>
      </c>
      <c r="F44" s="68" t="s">
        <v>162</v>
      </c>
      <c r="G44" s="4"/>
      <c r="H44" s="4"/>
      <c r="I44" s="4">
        <v>1</v>
      </c>
      <c r="J44" s="20" t="str">
        <f t="shared" si="0"/>
        <v>$110</v>
      </c>
      <c r="K44" s="20">
        <f t="shared" si="1"/>
        <v>110</v>
      </c>
      <c r="L44" s="4"/>
      <c r="M44" s="20" t="str">
        <f t="shared" si="2"/>
        <v/>
      </c>
      <c r="N44" s="20" t="str">
        <f t="shared" si="3"/>
        <v/>
      </c>
      <c r="O44" s="4"/>
      <c r="P44" s="20" t="str">
        <f t="shared" si="4"/>
        <v/>
      </c>
      <c r="Q44" s="20" t="str">
        <f t="shared" si="5"/>
        <v/>
      </c>
      <c r="R44" s="4"/>
      <c r="S44" s="20" t="str">
        <f t="shared" si="6"/>
        <v/>
      </c>
      <c r="T44" s="20" t="str">
        <f t="shared" si="7"/>
        <v/>
      </c>
      <c r="U44" s="4"/>
      <c r="V44" s="20" t="str">
        <f t="shared" si="8"/>
        <v/>
      </c>
      <c r="W44" s="20" t="str">
        <f t="shared" si="9"/>
        <v/>
      </c>
      <c r="X44" s="45"/>
      <c r="Y44" s="20" t="str">
        <f t="shared" si="10"/>
        <v/>
      </c>
      <c r="Z44" s="20" t="str">
        <f t="shared" si="11"/>
        <v/>
      </c>
      <c r="AA44" s="45">
        <v>2</v>
      </c>
      <c r="AB44" s="20" t="str">
        <f t="shared" si="12"/>
        <v>$200</v>
      </c>
      <c r="AC44" s="20">
        <f t="shared" si="13"/>
        <v>400</v>
      </c>
      <c r="AD44" s="37"/>
      <c r="AE44" s="20" t="str">
        <f t="shared" si="14"/>
        <v/>
      </c>
      <c r="AF44" s="20" t="str">
        <f t="shared" si="15"/>
        <v/>
      </c>
      <c r="AG44" s="63"/>
      <c r="AH44" s="63" t="str">
        <f t="shared" si="16"/>
        <v/>
      </c>
      <c r="AI44" s="63" t="str">
        <f t="shared" si="17"/>
        <v/>
      </c>
      <c r="AJ44" s="63"/>
      <c r="AK44" s="63" t="str">
        <f t="shared" si="18"/>
        <v/>
      </c>
      <c r="AL44" s="63" t="str">
        <f t="shared" si="19"/>
        <v/>
      </c>
      <c r="AM44" s="79"/>
      <c r="AN44" s="4"/>
      <c r="AO44" s="4"/>
      <c r="AP44" s="20">
        <f t="shared" si="23"/>
        <v>510</v>
      </c>
      <c r="AQ44" s="34"/>
      <c r="AR44" s="56"/>
      <c r="AS44" s="56"/>
      <c r="AT44" s="82"/>
      <c r="AU44" s="56"/>
      <c r="AV44" s="56"/>
      <c r="AW44" s="56"/>
      <c r="AX44" s="56"/>
      <c r="AY44" s="56"/>
      <c r="AZ44" s="56"/>
      <c r="BA44" s="56"/>
      <c r="BB44" s="56"/>
    </row>
    <row r="45" spans="1:54" x14ac:dyDescent="0.25">
      <c r="A45" s="71" t="s">
        <v>402</v>
      </c>
      <c r="B45" s="93" t="s">
        <v>468</v>
      </c>
      <c r="C45" s="67" t="s">
        <v>214</v>
      </c>
      <c r="D45" s="67" t="s">
        <v>215</v>
      </c>
      <c r="E45" s="67" t="s">
        <v>70</v>
      </c>
      <c r="F45" s="68" t="s">
        <v>228</v>
      </c>
      <c r="G45" s="4"/>
      <c r="H45" s="4"/>
      <c r="I45" s="4"/>
      <c r="J45" s="20" t="str">
        <f t="shared" si="0"/>
        <v/>
      </c>
      <c r="K45" s="20" t="str">
        <f t="shared" si="1"/>
        <v/>
      </c>
      <c r="L45" s="4"/>
      <c r="M45" s="20" t="str">
        <f t="shared" si="2"/>
        <v/>
      </c>
      <c r="N45" s="20" t="str">
        <f t="shared" si="3"/>
        <v/>
      </c>
      <c r="O45" s="4"/>
      <c r="P45" s="20" t="str">
        <f t="shared" si="4"/>
        <v/>
      </c>
      <c r="Q45" s="20" t="str">
        <f t="shared" si="5"/>
        <v/>
      </c>
      <c r="R45" s="4"/>
      <c r="S45" s="20" t="str">
        <f t="shared" si="6"/>
        <v/>
      </c>
      <c r="T45" s="20" t="str">
        <f t="shared" si="7"/>
        <v/>
      </c>
      <c r="U45" s="4">
        <v>150</v>
      </c>
      <c r="V45" s="20" t="str">
        <f t="shared" si="8"/>
        <v>$2</v>
      </c>
      <c r="W45" s="20">
        <f t="shared" si="9"/>
        <v>300</v>
      </c>
      <c r="X45" s="45">
        <v>2</v>
      </c>
      <c r="Y45" s="20" t="str">
        <f t="shared" si="10"/>
        <v>$2,200</v>
      </c>
      <c r="Z45" s="20">
        <f t="shared" si="11"/>
        <v>4400</v>
      </c>
      <c r="AA45" s="45"/>
      <c r="AB45" s="20" t="str">
        <f t="shared" si="12"/>
        <v/>
      </c>
      <c r="AC45" s="20" t="str">
        <f t="shared" si="13"/>
        <v/>
      </c>
      <c r="AD45" s="37"/>
      <c r="AE45" s="20" t="str">
        <f t="shared" si="14"/>
        <v/>
      </c>
      <c r="AF45" s="20" t="str">
        <f t="shared" si="15"/>
        <v/>
      </c>
      <c r="AG45" s="63"/>
      <c r="AH45" s="63" t="str">
        <f t="shared" si="16"/>
        <v/>
      </c>
      <c r="AI45" s="63" t="str">
        <f t="shared" si="17"/>
        <v/>
      </c>
      <c r="AJ45" s="63"/>
      <c r="AK45" s="63" t="str">
        <f t="shared" si="18"/>
        <v/>
      </c>
      <c r="AL45" s="63" t="str">
        <f t="shared" si="19"/>
        <v/>
      </c>
      <c r="AM45" s="79"/>
      <c r="AN45" s="4"/>
      <c r="AO45" s="4"/>
      <c r="AP45" s="20">
        <f t="shared" si="23"/>
        <v>4700</v>
      </c>
      <c r="AQ45" s="34"/>
      <c r="AR45" s="56"/>
      <c r="AS45" s="56"/>
      <c r="AT45" s="82"/>
      <c r="AU45" s="56"/>
      <c r="AV45" s="56"/>
      <c r="AW45" s="56"/>
      <c r="AX45" s="56"/>
      <c r="AY45" s="56"/>
      <c r="AZ45" s="56"/>
      <c r="BA45" s="56"/>
      <c r="BB45" s="56"/>
    </row>
    <row r="46" spans="1:54" x14ac:dyDescent="0.25">
      <c r="A46" s="71" t="s">
        <v>403</v>
      </c>
      <c r="B46" s="93" t="s">
        <v>469</v>
      </c>
      <c r="C46" s="67" t="s">
        <v>216</v>
      </c>
      <c r="D46" s="67" t="s">
        <v>223</v>
      </c>
      <c r="E46" s="67" t="s">
        <v>224</v>
      </c>
      <c r="F46" s="68" t="s">
        <v>162</v>
      </c>
      <c r="G46" s="4"/>
      <c r="H46" s="4"/>
      <c r="I46" s="4"/>
      <c r="J46" s="20" t="str">
        <f t="shared" si="0"/>
        <v/>
      </c>
      <c r="K46" s="20" t="str">
        <f t="shared" si="1"/>
        <v/>
      </c>
      <c r="L46" s="4"/>
      <c r="M46" s="20" t="str">
        <f t="shared" si="2"/>
        <v/>
      </c>
      <c r="N46" s="20" t="str">
        <f t="shared" si="3"/>
        <v/>
      </c>
      <c r="O46" s="4"/>
      <c r="P46" s="20" t="str">
        <f t="shared" si="4"/>
        <v/>
      </c>
      <c r="Q46" s="20" t="str">
        <f t="shared" si="5"/>
        <v/>
      </c>
      <c r="R46" s="4"/>
      <c r="S46" s="20" t="str">
        <f t="shared" si="6"/>
        <v/>
      </c>
      <c r="T46" s="20" t="str">
        <f t="shared" si="7"/>
        <v/>
      </c>
      <c r="U46" s="4">
        <v>20</v>
      </c>
      <c r="V46" s="20" t="str">
        <f t="shared" si="8"/>
        <v>$2</v>
      </c>
      <c r="W46" s="20">
        <f t="shared" si="9"/>
        <v>40</v>
      </c>
      <c r="X46" s="45"/>
      <c r="Y46" s="20" t="str">
        <f t="shared" si="10"/>
        <v/>
      </c>
      <c r="Z46" s="20" t="str">
        <f t="shared" si="11"/>
        <v/>
      </c>
      <c r="AA46" s="45">
        <v>2</v>
      </c>
      <c r="AB46" s="20" t="str">
        <f t="shared" si="12"/>
        <v>$200</v>
      </c>
      <c r="AC46" s="20">
        <f t="shared" si="13"/>
        <v>400</v>
      </c>
      <c r="AD46" s="37"/>
      <c r="AE46" s="20" t="str">
        <f t="shared" si="14"/>
        <v/>
      </c>
      <c r="AF46" s="20" t="str">
        <f t="shared" si="15"/>
        <v/>
      </c>
      <c r="AG46" s="63"/>
      <c r="AH46" s="63" t="str">
        <f t="shared" si="16"/>
        <v/>
      </c>
      <c r="AI46" s="63" t="str">
        <f t="shared" si="17"/>
        <v/>
      </c>
      <c r="AJ46" s="63"/>
      <c r="AK46" s="63" t="str">
        <f t="shared" si="18"/>
        <v/>
      </c>
      <c r="AL46" s="63" t="str">
        <f t="shared" si="19"/>
        <v/>
      </c>
      <c r="AM46" s="79"/>
      <c r="AN46" s="4"/>
      <c r="AO46" s="8" t="s">
        <v>488</v>
      </c>
      <c r="AP46" s="20">
        <f t="shared" si="23"/>
        <v>440</v>
      </c>
      <c r="AQ46" s="34"/>
      <c r="AR46" s="56"/>
      <c r="AS46" s="56"/>
      <c r="AT46" s="82"/>
      <c r="AU46" s="56"/>
      <c r="AV46" s="56"/>
      <c r="AW46" s="56"/>
      <c r="AX46" s="56"/>
      <c r="AY46" s="56"/>
      <c r="AZ46" s="56"/>
      <c r="BA46" s="56"/>
      <c r="BB46" s="56"/>
    </row>
    <row r="47" spans="1:54" x14ac:dyDescent="0.25">
      <c r="A47" s="71" t="s">
        <v>404</v>
      </c>
      <c r="B47" s="93" t="s">
        <v>470</v>
      </c>
      <c r="C47" s="67" t="s">
        <v>216</v>
      </c>
      <c r="D47" s="67" t="s">
        <v>223</v>
      </c>
      <c r="E47" s="67" t="s">
        <v>225</v>
      </c>
      <c r="F47" s="68" t="s">
        <v>162</v>
      </c>
      <c r="G47" s="4"/>
      <c r="H47" s="4"/>
      <c r="I47" s="4"/>
      <c r="J47" s="20" t="str">
        <f t="shared" si="0"/>
        <v/>
      </c>
      <c r="K47" s="20" t="str">
        <f t="shared" si="1"/>
        <v/>
      </c>
      <c r="L47" s="4"/>
      <c r="M47" s="20" t="str">
        <f t="shared" si="2"/>
        <v/>
      </c>
      <c r="N47" s="20" t="str">
        <f t="shared" si="3"/>
        <v/>
      </c>
      <c r="O47" s="4"/>
      <c r="P47" s="20" t="str">
        <f t="shared" si="4"/>
        <v/>
      </c>
      <c r="Q47" s="20" t="str">
        <f t="shared" si="5"/>
        <v/>
      </c>
      <c r="R47" s="4"/>
      <c r="S47" s="20" t="str">
        <f t="shared" si="6"/>
        <v/>
      </c>
      <c r="T47" s="20" t="str">
        <f t="shared" si="7"/>
        <v/>
      </c>
      <c r="U47" s="4"/>
      <c r="V47" s="20" t="str">
        <f t="shared" si="8"/>
        <v/>
      </c>
      <c r="W47" s="20" t="str">
        <f t="shared" si="9"/>
        <v/>
      </c>
      <c r="X47" s="45"/>
      <c r="Y47" s="20" t="str">
        <f t="shared" si="10"/>
        <v/>
      </c>
      <c r="Z47" s="20" t="str">
        <f t="shared" si="11"/>
        <v/>
      </c>
      <c r="AA47" s="45">
        <v>2</v>
      </c>
      <c r="AB47" s="20" t="str">
        <f t="shared" si="12"/>
        <v>$200</v>
      </c>
      <c r="AC47" s="20">
        <f t="shared" si="13"/>
        <v>400</v>
      </c>
      <c r="AD47" s="37">
        <v>1</v>
      </c>
      <c r="AE47" s="20" t="str">
        <f t="shared" si="14"/>
        <v>$1000</v>
      </c>
      <c r="AF47" s="20">
        <f t="shared" si="15"/>
        <v>1000</v>
      </c>
      <c r="AG47" s="63">
        <v>1</v>
      </c>
      <c r="AH47" s="63" t="str">
        <f t="shared" si="16"/>
        <v>$200</v>
      </c>
      <c r="AI47" s="63">
        <f t="shared" si="17"/>
        <v>200</v>
      </c>
      <c r="AJ47" s="63"/>
      <c r="AK47" s="63" t="str">
        <f t="shared" si="18"/>
        <v/>
      </c>
      <c r="AL47" s="63" t="str">
        <f t="shared" si="19"/>
        <v/>
      </c>
      <c r="AM47" s="79"/>
      <c r="AN47" s="4"/>
      <c r="AO47" s="8" t="s">
        <v>488</v>
      </c>
      <c r="AP47" s="20">
        <f t="shared" si="23"/>
        <v>400</v>
      </c>
      <c r="AQ47" s="34"/>
      <c r="AR47" s="56"/>
      <c r="AS47" s="56"/>
      <c r="AT47" s="82"/>
      <c r="AU47" s="56"/>
      <c r="AV47" s="56"/>
      <c r="AW47" s="56"/>
      <c r="AX47" s="56"/>
      <c r="AY47" s="56"/>
      <c r="AZ47" s="56"/>
      <c r="BA47" s="56"/>
      <c r="BB47" s="56"/>
    </row>
    <row r="48" spans="1:54" x14ac:dyDescent="0.25">
      <c r="A48" s="71" t="s">
        <v>405</v>
      </c>
      <c r="B48" s="93" t="s">
        <v>471</v>
      </c>
      <c r="C48" s="67" t="s">
        <v>216</v>
      </c>
      <c r="D48" s="67" t="s">
        <v>226</v>
      </c>
      <c r="E48" s="67" t="s">
        <v>227</v>
      </c>
      <c r="F48" s="68" t="s">
        <v>162</v>
      </c>
      <c r="G48" s="4"/>
      <c r="H48" s="4"/>
      <c r="I48" s="4"/>
      <c r="J48" s="20" t="str">
        <f t="shared" si="0"/>
        <v/>
      </c>
      <c r="K48" s="20" t="str">
        <f t="shared" si="1"/>
        <v/>
      </c>
      <c r="L48" s="4"/>
      <c r="M48" s="20" t="str">
        <f t="shared" si="2"/>
        <v/>
      </c>
      <c r="N48" s="20" t="str">
        <f t="shared" si="3"/>
        <v/>
      </c>
      <c r="O48" s="4"/>
      <c r="P48" s="20" t="str">
        <f t="shared" si="4"/>
        <v/>
      </c>
      <c r="Q48" s="20" t="str">
        <f t="shared" si="5"/>
        <v/>
      </c>
      <c r="R48" s="4"/>
      <c r="S48" s="20" t="str">
        <f t="shared" si="6"/>
        <v/>
      </c>
      <c r="T48" s="20" t="str">
        <f t="shared" si="7"/>
        <v/>
      </c>
      <c r="U48" s="4"/>
      <c r="V48" s="20" t="str">
        <f t="shared" si="8"/>
        <v/>
      </c>
      <c r="W48" s="20" t="str">
        <f t="shared" si="9"/>
        <v/>
      </c>
      <c r="X48" s="45"/>
      <c r="Y48" s="20" t="str">
        <f t="shared" si="10"/>
        <v/>
      </c>
      <c r="Z48" s="20" t="str">
        <f t="shared" si="11"/>
        <v/>
      </c>
      <c r="AA48" s="45">
        <v>2</v>
      </c>
      <c r="AB48" s="20" t="str">
        <f t="shared" si="12"/>
        <v>$200</v>
      </c>
      <c r="AC48" s="20">
        <f t="shared" si="13"/>
        <v>400</v>
      </c>
      <c r="AD48" s="37"/>
      <c r="AE48" s="20" t="str">
        <f t="shared" si="14"/>
        <v/>
      </c>
      <c r="AF48" s="20" t="str">
        <f t="shared" si="15"/>
        <v/>
      </c>
      <c r="AG48" s="63"/>
      <c r="AH48" s="63" t="str">
        <f t="shared" si="16"/>
        <v/>
      </c>
      <c r="AI48" s="63" t="str">
        <f t="shared" si="17"/>
        <v/>
      </c>
      <c r="AJ48" s="63"/>
      <c r="AK48" s="63" t="str">
        <f t="shared" si="18"/>
        <v/>
      </c>
      <c r="AL48" s="63" t="str">
        <f t="shared" si="19"/>
        <v/>
      </c>
      <c r="AM48" s="79"/>
      <c r="AN48" s="4"/>
      <c r="AO48" s="8" t="s">
        <v>488</v>
      </c>
      <c r="AP48" s="20">
        <f t="shared" si="23"/>
        <v>400</v>
      </c>
      <c r="AQ48" s="34"/>
      <c r="AR48" s="56"/>
      <c r="AS48" s="56"/>
      <c r="AT48" s="82"/>
      <c r="AU48" s="56"/>
      <c r="AV48" s="56"/>
      <c r="AW48" s="56"/>
      <c r="AX48" s="56"/>
      <c r="AY48" s="56"/>
      <c r="AZ48" s="56"/>
      <c r="BA48" s="56"/>
      <c r="BB48" s="56"/>
    </row>
    <row r="49" spans="1:54" x14ac:dyDescent="0.25">
      <c r="A49" s="71" t="s">
        <v>406</v>
      </c>
      <c r="B49" s="122" t="s">
        <v>475</v>
      </c>
      <c r="C49" s="67" t="s">
        <v>202</v>
      </c>
      <c r="D49" s="67" t="s">
        <v>204</v>
      </c>
      <c r="E49" s="67" t="s">
        <v>162</v>
      </c>
      <c r="F49" s="68" t="s">
        <v>162</v>
      </c>
      <c r="G49" s="4"/>
      <c r="H49" s="4"/>
      <c r="I49" s="4"/>
      <c r="J49" s="20" t="str">
        <f t="shared" si="0"/>
        <v/>
      </c>
      <c r="K49" s="20" t="str">
        <f t="shared" si="1"/>
        <v/>
      </c>
      <c r="L49" s="4"/>
      <c r="M49" s="20" t="str">
        <f t="shared" si="2"/>
        <v/>
      </c>
      <c r="N49" s="20" t="str">
        <f t="shared" si="3"/>
        <v/>
      </c>
      <c r="O49" s="4"/>
      <c r="P49" s="20" t="str">
        <f t="shared" si="4"/>
        <v/>
      </c>
      <c r="Q49" s="20" t="str">
        <f t="shared" si="5"/>
        <v/>
      </c>
      <c r="R49" s="4"/>
      <c r="S49" s="20" t="str">
        <f t="shared" si="6"/>
        <v/>
      </c>
      <c r="T49" s="20" t="str">
        <f t="shared" si="7"/>
        <v/>
      </c>
      <c r="U49" s="4"/>
      <c r="V49" s="20" t="str">
        <f t="shared" si="8"/>
        <v/>
      </c>
      <c r="W49" s="20" t="str">
        <f t="shared" si="9"/>
        <v/>
      </c>
      <c r="X49" s="45">
        <v>1</v>
      </c>
      <c r="Y49" s="20" t="str">
        <f t="shared" si="10"/>
        <v>$2,200</v>
      </c>
      <c r="Z49" s="20">
        <f t="shared" si="11"/>
        <v>2200</v>
      </c>
      <c r="AA49" s="45"/>
      <c r="AB49" s="20" t="str">
        <f t="shared" si="12"/>
        <v/>
      </c>
      <c r="AC49" s="20" t="str">
        <f t="shared" si="13"/>
        <v/>
      </c>
      <c r="AD49" s="37"/>
      <c r="AE49" s="20" t="str">
        <f t="shared" si="14"/>
        <v/>
      </c>
      <c r="AF49" s="20" t="str">
        <f t="shared" si="15"/>
        <v/>
      </c>
      <c r="AG49" s="63"/>
      <c r="AH49" s="63" t="str">
        <f t="shared" si="16"/>
        <v/>
      </c>
      <c r="AI49" s="63" t="str">
        <f t="shared" si="17"/>
        <v/>
      </c>
      <c r="AJ49" s="63"/>
      <c r="AK49" s="63" t="str">
        <f t="shared" si="18"/>
        <v/>
      </c>
      <c r="AL49" s="63" t="str">
        <f t="shared" si="19"/>
        <v/>
      </c>
      <c r="AM49" s="79"/>
      <c r="AN49" s="4"/>
      <c r="AO49" s="4"/>
      <c r="AP49" s="20">
        <f t="shared" si="23"/>
        <v>2200</v>
      </c>
      <c r="AQ49" s="34"/>
      <c r="AR49" s="56"/>
      <c r="AS49" s="56"/>
      <c r="AT49" s="82"/>
      <c r="AU49" s="56"/>
      <c r="AV49" s="56"/>
      <c r="AW49" s="56"/>
      <c r="AX49" s="56"/>
      <c r="AY49" s="56"/>
      <c r="AZ49" s="56"/>
      <c r="BA49" s="56"/>
      <c r="BB49" s="56"/>
    </row>
    <row r="50" spans="1:54" x14ac:dyDescent="0.25">
      <c r="A50" s="71" t="s">
        <v>407</v>
      </c>
      <c r="B50" s="121"/>
      <c r="C50" s="67" t="s">
        <v>202</v>
      </c>
      <c r="D50" s="67" t="s">
        <v>209</v>
      </c>
      <c r="E50" s="67" t="s">
        <v>162</v>
      </c>
      <c r="F50" s="68" t="s">
        <v>162</v>
      </c>
      <c r="G50" s="4"/>
      <c r="H50" s="4"/>
      <c r="I50" s="4"/>
      <c r="J50" s="20" t="str">
        <f t="shared" si="0"/>
        <v/>
      </c>
      <c r="K50" s="20" t="str">
        <f t="shared" si="1"/>
        <v/>
      </c>
      <c r="L50" s="4"/>
      <c r="M50" s="20" t="str">
        <f t="shared" si="2"/>
        <v/>
      </c>
      <c r="N50" s="20" t="str">
        <f t="shared" si="3"/>
        <v/>
      </c>
      <c r="O50" s="4"/>
      <c r="P50" s="20" t="str">
        <f t="shared" si="4"/>
        <v/>
      </c>
      <c r="Q50" s="20" t="str">
        <f t="shared" si="5"/>
        <v/>
      </c>
      <c r="R50" s="4"/>
      <c r="S50" s="20" t="str">
        <f t="shared" si="6"/>
        <v/>
      </c>
      <c r="T50" s="20" t="str">
        <f t="shared" si="7"/>
        <v/>
      </c>
      <c r="U50" s="4"/>
      <c r="V50" s="20" t="str">
        <f t="shared" si="8"/>
        <v/>
      </c>
      <c r="W50" s="20" t="str">
        <f t="shared" si="9"/>
        <v/>
      </c>
      <c r="X50" s="45"/>
      <c r="Y50" s="20" t="str">
        <f t="shared" si="10"/>
        <v/>
      </c>
      <c r="Z50" s="20" t="str">
        <f t="shared" si="11"/>
        <v/>
      </c>
      <c r="AA50" s="45"/>
      <c r="AB50" s="20" t="str">
        <f t="shared" si="12"/>
        <v/>
      </c>
      <c r="AC50" s="20" t="str">
        <f t="shared" si="13"/>
        <v/>
      </c>
      <c r="AD50" s="37"/>
      <c r="AE50" s="20" t="str">
        <f t="shared" si="14"/>
        <v/>
      </c>
      <c r="AF50" s="20" t="str">
        <f t="shared" si="15"/>
        <v/>
      </c>
      <c r="AG50" s="63"/>
      <c r="AH50" s="63" t="str">
        <f t="shared" si="16"/>
        <v/>
      </c>
      <c r="AI50" s="63" t="str">
        <f t="shared" si="17"/>
        <v/>
      </c>
      <c r="AJ50" s="63"/>
      <c r="AK50" s="63" t="str">
        <f t="shared" si="18"/>
        <v/>
      </c>
      <c r="AL50" s="63" t="str">
        <f t="shared" si="19"/>
        <v/>
      </c>
      <c r="AM50" s="79"/>
      <c r="AN50" s="4"/>
      <c r="AO50" s="4"/>
      <c r="AP50" s="20">
        <f t="shared" si="23"/>
        <v>0</v>
      </c>
      <c r="AQ50" s="34"/>
      <c r="AR50" s="56"/>
      <c r="AS50" s="56"/>
      <c r="AT50" s="82"/>
      <c r="AU50" s="56"/>
      <c r="AV50" s="56"/>
      <c r="AW50" s="56"/>
      <c r="AX50" s="56"/>
      <c r="AY50" s="56"/>
      <c r="AZ50" s="56"/>
      <c r="BA50" s="56"/>
      <c r="BB50" s="56"/>
    </row>
    <row r="51" spans="1:54" x14ac:dyDescent="0.25">
      <c r="A51" s="71" t="s">
        <v>408</v>
      </c>
      <c r="B51" s="121"/>
      <c r="C51" s="67" t="s">
        <v>202</v>
      </c>
      <c r="D51" s="67" t="s">
        <v>209</v>
      </c>
      <c r="E51" s="67" t="s">
        <v>162</v>
      </c>
      <c r="F51" s="68" t="s">
        <v>162</v>
      </c>
      <c r="G51" s="4"/>
      <c r="H51" s="4"/>
      <c r="I51" s="4"/>
      <c r="J51" s="20" t="str">
        <f t="shared" si="0"/>
        <v/>
      </c>
      <c r="K51" s="20" t="str">
        <f t="shared" si="1"/>
        <v/>
      </c>
      <c r="L51" s="4"/>
      <c r="M51" s="20" t="str">
        <f t="shared" si="2"/>
        <v/>
      </c>
      <c r="N51" s="20" t="str">
        <f t="shared" si="3"/>
        <v/>
      </c>
      <c r="O51" s="4"/>
      <c r="P51" s="20" t="str">
        <f t="shared" si="4"/>
        <v/>
      </c>
      <c r="Q51" s="20" t="str">
        <f t="shared" si="5"/>
        <v/>
      </c>
      <c r="R51" s="4"/>
      <c r="S51" s="20" t="str">
        <f t="shared" si="6"/>
        <v/>
      </c>
      <c r="T51" s="20" t="str">
        <f t="shared" si="7"/>
        <v/>
      </c>
      <c r="U51" s="4"/>
      <c r="V51" s="20" t="str">
        <f t="shared" si="8"/>
        <v/>
      </c>
      <c r="W51" s="20" t="str">
        <f t="shared" si="9"/>
        <v/>
      </c>
      <c r="X51" s="45">
        <v>1</v>
      </c>
      <c r="Y51" s="20" t="str">
        <f t="shared" si="10"/>
        <v>$2,200</v>
      </c>
      <c r="Z51" s="20">
        <f t="shared" si="11"/>
        <v>2200</v>
      </c>
      <c r="AA51" s="45"/>
      <c r="AB51" s="20" t="str">
        <f t="shared" si="12"/>
        <v/>
      </c>
      <c r="AC51" s="20" t="str">
        <f t="shared" si="13"/>
        <v/>
      </c>
      <c r="AD51" s="37"/>
      <c r="AE51" s="20" t="str">
        <f t="shared" si="14"/>
        <v/>
      </c>
      <c r="AF51" s="20" t="str">
        <f t="shared" si="15"/>
        <v/>
      </c>
      <c r="AG51" s="63"/>
      <c r="AH51" s="63" t="str">
        <f t="shared" si="16"/>
        <v/>
      </c>
      <c r="AI51" s="63" t="str">
        <f t="shared" si="17"/>
        <v/>
      </c>
      <c r="AJ51" s="63"/>
      <c r="AK51" s="63" t="str">
        <f t="shared" si="18"/>
        <v/>
      </c>
      <c r="AL51" s="63" t="str">
        <f t="shared" si="19"/>
        <v/>
      </c>
      <c r="AM51" s="79"/>
      <c r="AN51" s="20"/>
      <c r="AO51" s="4"/>
      <c r="AP51" s="20">
        <f t="shared" si="23"/>
        <v>2200</v>
      </c>
      <c r="AQ51" s="34"/>
      <c r="AR51" s="56"/>
      <c r="AS51" s="56"/>
      <c r="AT51" s="82"/>
      <c r="AU51" s="56"/>
      <c r="AV51" s="56"/>
      <c r="AW51" s="56"/>
      <c r="AX51" s="56"/>
      <c r="AY51" s="56"/>
      <c r="AZ51" s="56"/>
      <c r="BA51" s="56"/>
      <c r="BB51" s="56"/>
    </row>
    <row r="52" spans="1:54" x14ac:dyDescent="0.25">
      <c r="A52" s="71" t="s">
        <v>409</v>
      </c>
      <c r="B52" s="121"/>
      <c r="C52" s="67" t="s">
        <v>202</v>
      </c>
      <c r="D52" s="67" t="s">
        <v>209</v>
      </c>
      <c r="E52" s="67" t="s">
        <v>162</v>
      </c>
      <c r="F52" s="68" t="s">
        <v>162</v>
      </c>
      <c r="G52" s="4"/>
      <c r="H52" s="4"/>
      <c r="I52" s="4"/>
      <c r="J52" s="20" t="str">
        <f t="shared" si="0"/>
        <v/>
      </c>
      <c r="K52" s="20" t="str">
        <f t="shared" si="1"/>
        <v/>
      </c>
      <c r="L52" s="4"/>
      <c r="M52" s="20" t="str">
        <f t="shared" si="2"/>
        <v/>
      </c>
      <c r="N52" s="20" t="str">
        <f t="shared" si="3"/>
        <v/>
      </c>
      <c r="O52" s="4"/>
      <c r="P52" s="20" t="str">
        <f t="shared" si="4"/>
        <v/>
      </c>
      <c r="Q52" s="20" t="str">
        <f t="shared" si="5"/>
        <v/>
      </c>
      <c r="R52" s="4"/>
      <c r="S52" s="20" t="str">
        <f t="shared" si="6"/>
        <v/>
      </c>
      <c r="T52" s="20" t="str">
        <f t="shared" si="7"/>
        <v/>
      </c>
      <c r="U52" s="4"/>
      <c r="V52" s="20" t="str">
        <f t="shared" si="8"/>
        <v/>
      </c>
      <c r="W52" s="20" t="str">
        <f t="shared" si="9"/>
        <v/>
      </c>
      <c r="X52" s="45"/>
      <c r="Y52" s="20" t="str">
        <f t="shared" si="10"/>
        <v/>
      </c>
      <c r="Z52" s="20" t="str">
        <f t="shared" si="11"/>
        <v/>
      </c>
      <c r="AA52" s="45"/>
      <c r="AB52" s="20" t="str">
        <f t="shared" si="12"/>
        <v/>
      </c>
      <c r="AC52" s="20" t="str">
        <f t="shared" si="13"/>
        <v/>
      </c>
      <c r="AD52" s="37"/>
      <c r="AE52" s="20" t="str">
        <f t="shared" si="14"/>
        <v/>
      </c>
      <c r="AF52" s="20" t="str">
        <f t="shared" si="15"/>
        <v/>
      </c>
      <c r="AG52" s="63"/>
      <c r="AH52" s="63" t="str">
        <f t="shared" si="16"/>
        <v/>
      </c>
      <c r="AI52" s="63" t="str">
        <f t="shared" si="17"/>
        <v/>
      </c>
      <c r="AJ52" s="63"/>
      <c r="AK52" s="63" t="str">
        <f t="shared" si="18"/>
        <v/>
      </c>
      <c r="AL52" s="63" t="str">
        <f t="shared" si="19"/>
        <v/>
      </c>
      <c r="AM52" s="79"/>
      <c r="AN52" s="4"/>
      <c r="AO52" s="15"/>
      <c r="AP52" s="20">
        <f t="shared" si="23"/>
        <v>0</v>
      </c>
      <c r="AQ52" s="34"/>
      <c r="AR52" s="56"/>
      <c r="AS52" s="56"/>
      <c r="AT52" s="82"/>
      <c r="AU52" s="56"/>
      <c r="AV52" s="56"/>
      <c r="AW52" s="56"/>
      <c r="AX52" s="56"/>
      <c r="AY52" s="56"/>
      <c r="AZ52" s="56"/>
      <c r="BA52" s="56"/>
      <c r="BB52" s="56"/>
    </row>
    <row r="53" spans="1:54" x14ac:dyDescent="0.25">
      <c r="A53" s="71" t="s">
        <v>410</v>
      </c>
      <c r="B53" s="121"/>
      <c r="C53" s="67" t="s">
        <v>202</v>
      </c>
      <c r="D53" s="67" t="s">
        <v>209</v>
      </c>
      <c r="E53" s="67" t="s">
        <v>162</v>
      </c>
      <c r="F53" s="68" t="s">
        <v>162</v>
      </c>
      <c r="G53" s="4"/>
      <c r="H53" s="4"/>
      <c r="I53" s="4"/>
      <c r="J53" s="20" t="str">
        <f t="shared" si="0"/>
        <v/>
      </c>
      <c r="K53" s="20" t="str">
        <f t="shared" si="1"/>
        <v/>
      </c>
      <c r="L53" s="4"/>
      <c r="M53" s="20" t="str">
        <f t="shared" si="2"/>
        <v/>
      </c>
      <c r="N53" s="20" t="str">
        <f t="shared" si="3"/>
        <v/>
      </c>
      <c r="O53" s="4"/>
      <c r="P53" s="20" t="str">
        <f t="shared" si="4"/>
        <v/>
      </c>
      <c r="Q53" s="20" t="str">
        <f t="shared" si="5"/>
        <v/>
      </c>
      <c r="R53" s="4"/>
      <c r="S53" s="20" t="str">
        <f t="shared" si="6"/>
        <v/>
      </c>
      <c r="T53" s="20" t="str">
        <f t="shared" si="7"/>
        <v/>
      </c>
      <c r="U53" s="4"/>
      <c r="V53" s="20" t="str">
        <f t="shared" si="8"/>
        <v/>
      </c>
      <c r="W53" s="20" t="str">
        <f t="shared" si="9"/>
        <v/>
      </c>
      <c r="X53" s="45"/>
      <c r="Y53" s="20" t="str">
        <f t="shared" si="10"/>
        <v/>
      </c>
      <c r="Z53" s="20" t="str">
        <f t="shared" si="11"/>
        <v/>
      </c>
      <c r="AA53" s="45"/>
      <c r="AB53" s="20" t="str">
        <f t="shared" si="12"/>
        <v/>
      </c>
      <c r="AC53" s="20" t="str">
        <f t="shared" si="13"/>
        <v/>
      </c>
      <c r="AD53" s="37"/>
      <c r="AE53" s="20" t="str">
        <f t="shared" si="14"/>
        <v/>
      </c>
      <c r="AF53" s="20" t="str">
        <f t="shared" si="15"/>
        <v/>
      </c>
      <c r="AG53" s="63"/>
      <c r="AH53" s="63" t="str">
        <f t="shared" si="16"/>
        <v/>
      </c>
      <c r="AI53" s="63" t="str">
        <f t="shared" si="17"/>
        <v/>
      </c>
      <c r="AJ53" s="63"/>
      <c r="AK53" s="63" t="str">
        <f t="shared" si="18"/>
        <v/>
      </c>
      <c r="AL53" s="63" t="str">
        <f t="shared" si="19"/>
        <v/>
      </c>
      <c r="AM53" s="79"/>
      <c r="AN53" s="4"/>
      <c r="AO53" s="4"/>
      <c r="AP53" s="20">
        <f t="shared" si="23"/>
        <v>0</v>
      </c>
      <c r="AQ53" s="34"/>
      <c r="AR53" s="56"/>
      <c r="AS53" s="56"/>
      <c r="AT53" s="82"/>
      <c r="AU53" s="56"/>
      <c r="AV53" s="56"/>
      <c r="AW53" s="56"/>
      <c r="AX53" s="56"/>
      <c r="AY53" s="56"/>
      <c r="AZ53" s="56"/>
      <c r="BA53" s="56"/>
      <c r="BB53" s="56"/>
    </row>
    <row r="54" spans="1:54" x14ac:dyDescent="0.25">
      <c r="A54" s="71" t="s">
        <v>411</v>
      </c>
      <c r="B54" s="117"/>
      <c r="C54" s="67" t="s">
        <v>202</v>
      </c>
      <c r="D54" s="67" t="s">
        <v>209</v>
      </c>
      <c r="E54" s="67" t="s">
        <v>162</v>
      </c>
      <c r="F54" s="68" t="s">
        <v>162</v>
      </c>
      <c r="G54" s="4"/>
      <c r="H54" s="4"/>
      <c r="I54" s="4"/>
      <c r="J54" s="20" t="str">
        <f t="shared" si="0"/>
        <v/>
      </c>
      <c r="K54" s="20" t="str">
        <f t="shared" si="1"/>
        <v/>
      </c>
      <c r="L54" s="4"/>
      <c r="M54" s="20" t="str">
        <f t="shared" si="2"/>
        <v/>
      </c>
      <c r="N54" s="20" t="str">
        <f t="shared" si="3"/>
        <v/>
      </c>
      <c r="O54" s="4"/>
      <c r="P54" s="20" t="str">
        <f t="shared" si="4"/>
        <v/>
      </c>
      <c r="Q54" s="20" t="str">
        <f t="shared" si="5"/>
        <v/>
      </c>
      <c r="R54" s="4"/>
      <c r="S54" s="20" t="str">
        <f t="shared" si="6"/>
        <v/>
      </c>
      <c r="T54" s="20" t="str">
        <f t="shared" si="7"/>
        <v/>
      </c>
      <c r="U54" s="4">
        <v>200</v>
      </c>
      <c r="V54" s="20" t="str">
        <f t="shared" si="8"/>
        <v>$2</v>
      </c>
      <c r="W54" s="20">
        <f t="shared" si="9"/>
        <v>400</v>
      </c>
      <c r="X54" s="45">
        <v>1</v>
      </c>
      <c r="Y54" s="20" t="str">
        <f t="shared" si="10"/>
        <v>$2,200</v>
      </c>
      <c r="Z54" s="20">
        <f t="shared" si="11"/>
        <v>2200</v>
      </c>
      <c r="AA54" s="45"/>
      <c r="AB54" s="20" t="str">
        <f t="shared" si="12"/>
        <v/>
      </c>
      <c r="AC54" s="20" t="str">
        <f t="shared" si="13"/>
        <v/>
      </c>
      <c r="AD54" s="37"/>
      <c r="AE54" s="20" t="str">
        <f t="shared" si="14"/>
        <v/>
      </c>
      <c r="AF54" s="20" t="str">
        <f t="shared" si="15"/>
        <v/>
      </c>
      <c r="AG54" s="63"/>
      <c r="AH54" s="63" t="str">
        <f t="shared" si="16"/>
        <v/>
      </c>
      <c r="AI54" s="63" t="str">
        <f t="shared" si="17"/>
        <v/>
      </c>
      <c r="AJ54" s="63"/>
      <c r="AK54" s="63" t="str">
        <f t="shared" si="18"/>
        <v/>
      </c>
      <c r="AL54" s="63" t="str">
        <f t="shared" si="19"/>
        <v/>
      </c>
      <c r="AM54" s="79"/>
      <c r="AN54" s="4"/>
      <c r="AO54" s="4"/>
      <c r="AP54" s="20">
        <f t="shared" si="23"/>
        <v>2600</v>
      </c>
      <c r="AQ54" s="34"/>
      <c r="AR54" s="56"/>
      <c r="AS54" s="56"/>
      <c r="AT54" s="82"/>
      <c r="AU54" s="56"/>
      <c r="AV54" s="56"/>
      <c r="AW54" s="56"/>
      <c r="AX54" s="56"/>
      <c r="AY54" s="56"/>
      <c r="AZ54" s="56"/>
      <c r="BA54" s="56"/>
      <c r="BB54" s="56"/>
    </row>
    <row r="55" spans="1:54" x14ac:dyDescent="0.25">
      <c r="A55" s="71" t="s">
        <v>412</v>
      </c>
      <c r="B55" s="93" t="s">
        <v>476</v>
      </c>
      <c r="C55" s="67" t="s">
        <v>202</v>
      </c>
      <c r="D55" s="67" t="s">
        <v>209</v>
      </c>
      <c r="E55" s="67" t="s">
        <v>162</v>
      </c>
      <c r="F55" s="68" t="s">
        <v>162</v>
      </c>
      <c r="G55" s="4"/>
      <c r="H55" s="4"/>
      <c r="I55" s="4"/>
      <c r="J55" s="20" t="str">
        <f t="shared" si="0"/>
        <v/>
      </c>
      <c r="K55" s="20" t="str">
        <f t="shared" si="1"/>
        <v/>
      </c>
      <c r="L55" s="4"/>
      <c r="M55" s="20" t="str">
        <f t="shared" si="2"/>
        <v/>
      </c>
      <c r="N55" s="20" t="str">
        <f t="shared" si="3"/>
        <v/>
      </c>
      <c r="O55" s="4"/>
      <c r="P55" s="20" t="str">
        <f t="shared" si="4"/>
        <v/>
      </c>
      <c r="Q55" s="20" t="str">
        <f t="shared" si="5"/>
        <v/>
      </c>
      <c r="R55" s="4"/>
      <c r="S55" s="20" t="str">
        <f t="shared" si="6"/>
        <v/>
      </c>
      <c r="T55" s="20" t="str">
        <f t="shared" si="7"/>
        <v/>
      </c>
      <c r="U55" s="4"/>
      <c r="V55" s="20" t="str">
        <f t="shared" si="8"/>
        <v/>
      </c>
      <c r="W55" s="20" t="str">
        <f t="shared" si="9"/>
        <v/>
      </c>
      <c r="X55" s="45"/>
      <c r="Y55" s="20" t="str">
        <f t="shared" si="10"/>
        <v/>
      </c>
      <c r="Z55" s="20" t="str">
        <f t="shared" si="11"/>
        <v/>
      </c>
      <c r="AA55" s="45"/>
      <c r="AB55" s="20" t="str">
        <f t="shared" si="12"/>
        <v/>
      </c>
      <c r="AC55" s="20" t="str">
        <f t="shared" si="13"/>
        <v/>
      </c>
      <c r="AD55" s="37"/>
      <c r="AE55" s="20" t="str">
        <f t="shared" si="14"/>
        <v/>
      </c>
      <c r="AF55" s="20" t="str">
        <f t="shared" si="15"/>
        <v/>
      </c>
      <c r="AG55" s="63"/>
      <c r="AH55" s="63" t="str">
        <f t="shared" si="16"/>
        <v/>
      </c>
      <c r="AI55" s="63" t="str">
        <f t="shared" si="17"/>
        <v/>
      </c>
      <c r="AJ55" s="63"/>
      <c r="AK55" s="63" t="str">
        <f t="shared" si="18"/>
        <v/>
      </c>
      <c r="AL55" s="63" t="str">
        <f t="shared" si="19"/>
        <v/>
      </c>
      <c r="AM55" s="79"/>
      <c r="AN55" s="4"/>
      <c r="AO55" s="4"/>
      <c r="AP55" s="20">
        <f t="shared" si="23"/>
        <v>0</v>
      </c>
      <c r="AQ55" s="34"/>
      <c r="AR55" s="56"/>
      <c r="AS55" s="56"/>
      <c r="AT55" s="82"/>
      <c r="AU55" s="56"/>
      <c r="AV55" s="56"/>
      <c r="AW55" s="56"/>
      <c r="AX55" s="56"/>
      <c r="AY55" s="56"/>
      <c r="AZ55" s="56"/>
      <c r="BA55" s="56"/>
      <c r="BB55" s="56"/>
    </row>
    <row r="56" spans="1:54" x14ac:dyDescent="0.25">
      <c r="A56" s="71" t="s">
        <v>413</v>
      </c>
      <c r="B56" s="122" t="s">
        <v>477</v>
      </c>
      <c r="C56" s="67" t="s">
        <v>202</v>
      </c>
      <c r="D56" s="67" t="s">
        <v>209</v>
      </c>
      <c r="E56" s="67" t="s">
        <v>162</v>
      </c>
      <c r="F56" s="68" t="s">
        <v>162</v>
      </c>
      <c r="G56" s="4"/>
      <c r="H56" s="4"/>
      <c r="I56" s="4"/>
      <c r="J56" s="20" t="str">
        <f t="shared" si="0"/>
        <v/>
      </c>
      <c r="K56" s="20" t="str">
        <f t="shared" si="1"/>
        <v/>
      </c>
      <c r="L56" s="4"/>
      <c r="M56" s="20" t="str">
        <f t="shared" si="2"/>
        <v/>
      </c>
      <c r="N56" s="20" t="str">
        <f t="shared" si="3"/>
        <v/>
      </c>
      <c r="O56" s="4"/>
      <c r="P56" s="20" t="str">
        <f t="shared" si="4"/>
        <v/>
      </c>
      <c r="Q56" s="20" t="str">
        <f t="shared" si="5"/>
        <v/>
      </c>
      <c r="R56" s="4"/>
      <c r="S56" s="20" t="str">
        <f t="shared" si="6"/>
        <v/>
      </c>
      <c r="T56" s="20" t="str">
        <f t="shared" si="7"/>
        <v/>
      </c>
      <c r="U56" s="4"/>
      <c r="V56" s="20" t="str">
        <f t="shared" si="8"/>
        <v/>
      </c>
      <c r="W56" s="20" t="str">
        <f t="shared" si="9"/>
        <v/>
      </c>
      <c r="X56" s="45"/>
      <c r="Y56" s="20" t="str">
        <f t="shared" si="10"/>
        <v/>
      </c>
      <c r="Z56" s="20" t="str">
        <f t="shared" si="11"/>
        <v/>
      </c>
      <c r="AA56" s="45"/>
      <c r="AB56" s="20" t="str">
        <f t="shared" si="12"/>
        <v/>
      </c>
      <c r="AC56" s="20" t="str">
        <f t="shared" si="13"/>
        <v/>
      </c>
      <c r="AD56" s="37"/>
      <c r="AE56" s="20" t="str">
        <f t="shared" si="14"/>
        <v/>
      </c>
      <c r="AF56" s="20" t="str">
        <f t="shared" si="15"/>
        <v/>
      </c>
      <c r="AG56" s="63"/>
      <c r="AH56" s="63" t="str">
        <f t="shared" si="16"/>
        <v/>
      </c>
      <c r="AI56" s="63" t="str">
        <f t="shared" si="17"/>
        <v/>
      </c>
      <c r="AJ56" s="63"/>
      <c r="AK56" s="63" t="str">
        <f t="shared" si="18"/>
        <v/>
      </c>
      <c r="AL56" s="63" t="str">
        <f t="shared" si="19"/>
        <v/>
      </c>
      <c r="AM56" s="79"/>
      <c r="AN56" s="4"/>
      <c r="AO56" s="4"/>
      <c r="AP56" s="20">
        <f t="shared" si="23"/>
        <v>0</v>
      </c>
      <c r="AQ56" s="34"/>
      <c r="AR56" s="56"/>
      <c r="AS56" s="56"/>
      <c r="AT56" s="82"/>
      <c r="AU56" s="56"/>
      <c r="AV56" s="56"/>
      <c r="AW56" s="56"/>
      <c r="AX56" s="56"/>
      <c r="AY56" s="56"/>
      <c r="AZ56" s="56"/>
      <c r="BA56" s="56"/>
      <c r="BB56" s="56"/>
    </row>
    <row r="57" spans="1:54" x14ac:dyDescent="0.25">
      <c r="A57" s="71" t="s">
        <v>414</v>
      </c>
      <c r="B57" s="121"/>
      <c r="C57" s="67" t="s">
        <v>202</v>
      </c>
      <c r="D57" s="67" t="s">
        <v>209</v>
      </c>
      <c r="E57" s="67" t="s">
        <v>162</v>
      </c>
      <c r="F57" s="68" t="s">
        <v>162</v>
      </c>
      <c r="G57" s="4"/>
      <c r="H57" s="4"/>
      <c r="I57" s="4"/>
      <c r="J57" s="20" t="str">
        <f t="shared" si="0"/>
        <v/>
      </c>
      <c r="K57" s="20" t="str">
        <f t="shared" si="1"/>
        <v/>
      </c>
      <c r="L57" s="4"/>
      <c r="M57" s="20" t="str">
        <f t="shared" si="2"/>
        <v/>
      </c>
      <c r="N57" s="20" t="str">
        <f t="shared" si="3"/>
        <v/>
      </c>
      <c r="O57" s="4"/>
      <c r="P57" s="20" t="str">
        <f t="shared" si="4"/>
        <v/>
      </c>
      <c r="Q57" s="20" t="str">
        <f t="shared" si="5"/>
        <v/>
      </c>
      <c r="R57" s="4"/>
      <c r="S57" s="20" t="str">
        <f t="shared" si="6"/>
        <v/>
      </c>
      <c r="T57" s="20" t="str">
        <f t="shared" si="7"/>
        <v/>
      </c>
      <c r="U57" s="4"/>
      <c r="V57" s="20" t="str">
        <f t="shared" si="8"/>
        <v/>
      </c>
      <c r="W57" s="20" t="str">
        <f t="shared" si="9"/>
        <v/>
      </c>
      <c r="X57" s="45"/>
      <c r="Y57" s="20" t="str">
        <f t="shared" si="10"/>
        <v/>
      </c>
      <c r="Z57" s="20" t="str">
        <f t="shared" si="11"/>
        <v/>
      </c>
      <c r="AA57" s="45"/>
      <c r="AB57" s="20" t="str">
        <f t="shared" si="12"/>
        <v/>
      </c>
      <c r="AC57" s="20" t="str">
        <f t="shared" si="13"/>
        <v/>
      </c>
      <c r="AD57" s="37"/>
      <c r="AE57" s="20" t="str">
        <f t="shared" si="14"/>
        <v/>
      </c>
      <c r="AF57" s="20" t="str">
        <f t="shared" si="15"/>
        <v/>
      </c>
      <c r="AG57" s="63"/>
      <c r="AH57" s="63" t="str">
        <f t="shared" si="16"/>
        <v/>
      </c>
      <c r="AI57" s="63" t="str">
        <f t="shared" si="17"/>
        <v/>
      </c>
      <c r="AJ57" s="63"/>
      <c r="AK57" s="63" t="str">
        <f t="shared" si="18"/>
        <v/>
      </c>
      <c r="AL57" s="63" t="str">
        <f t="shared" si="19"/>
        <v/>
      </c>
      <c r="AM57" s="79"/>
      <c r="AN57" s="4"/>
      <c r="AO57" s="4"/>
      <c r="AP57" s="20">
        <f t="shared" si="23"/>
        <v>0</v>
      </c>
      <c r="AQ57" s="34"/>
      <c r="AR57" s="43"/>
      <c r="AS57" s="43"/>
      <c r="AT57" s="82"/>
      <c r="AU57" s="43"/>
      <c r="AV57" s="43"/>
      <c r="AW57" s="43"/>
      <c r="AX57" s="43"/>
      <c r="AY57" s="43"/>
      <c r="AZ57" s="43"/>
      <c r="BA57" s="43"/>
      <c r="BB57" s="43"/>
    </row>
    <row r="58" spans="1:54" x14ac:dyDescent="0.25">
      <c r="A58" s="71" t="s">
        <v>415</v>
      </c>
      <c r="B58" s="121"/>
      <c r="C58" s="67" t="s">
        <v>202</v>
      </c>
      <c r="D58" s="67" t="s">
        <v>210</v>
      </c>
      <c r="E58" s="67" t="s">
        <v>162</v>
      </c>
      <c r="F58" s="68" t="s">
        <v>162</v>
      </c>
      <c r="G58" s="4"/>
      <c r="H58" s="4"/>
      <c r="I58" s="4"/>
      <c r="J58" s="20" t="str">
        <f t="shared" si="0"/>
        <v/>
      </c>
      <c r="K58" s="20" t="str">
        <f t="shared" si="1"/>
        <v/>
      </c>
      <c r="L58" s="4"/>
      <c r="M58" s="20" t="str">
        <f t="shared" si="2"/>
        <v/>
      </c>
      <c r="N58" s="20" t="str">
        <f t="shared" si="3"/>
        <v/>
      </c>
      <c r="O58" s="4"/>
      <c r="P58" s="20" t="str">
        <f t="shared" si="4"/>
        <v/>
      </c>
      <c r="Q58" s="20" t="str">
        <f t="shared" si="5"/>
        <v/>
      </c>
      <c r="R58" s="4"/>
      <c r="S58" s="20" t="str">
        <f t="shared" si="6"/>
        <v/>
      </c>
      <c r="T58" s="20" t="str">
        <f t="shared" si="7"/>
        <v/>
      </c>
      <c r="U58" s="4"/>
      <c r="V58" s="20" t="str">
        <f t="shared" si="8"/>
        <v/>
      </c>
      <c r="W58" s="20" t="str">
        <f t="shared" si="9"/>
        <v/>
      </c>
      <c r="X58" s="45"/>
      <c r="Y58" s="20" t="str">
        <f t="shared" si="10"/>
        <v/>
      </c>
      <c r="Z58" s="20" t="str">
        <f t="shared" si="11"/>
        <v/>
      </c>
      <c r="AA58" s="45"/>
      <c r="AB58" s="20" t="str">
        <f t="shared" si="12"/>
        <v/>
      </c>
      <c r="AC58" s="20" t="str">
        <f t="shared" si="13"/>
        <v/>
      </c>
      <c r="AD58" s="37"/>
      <c r="AE58" s="20" t="str">
        <f t="shared" si="14"/>
        <v/>
      </c>
      <c r="AF58" s="20" t="str">
        <f t="shared" si="15"/>
        <v/>
      </c>
      <c r="AG58" s="63"/>
      <c r="AH58" s="63" t="str">
        <f t="shared" si="16"/>
        <v/>
      </c>
      <c r="AI58" s="63" t="str">
        <f t="shared" si="17"/>
        <v/>
      </c>
      <c r="AJ58" s="63"/>
      <c r="AK58" s="63" t="str">
        <f t="shared" si="18"/>
        <v/>
      </c>
      <c r="AL58" s="63" t="str">
        <f t="shared" si="19"/>
        <v/>
      </c>
      <c r="AM58" s="79"/>
      <c r="AN58" s="4"/>
      <c r="AO58" s="4"/>
      <c r="AP58" s="20">
        <f t="shared" si="23"/>
        <v>0</v>
      </c>
      <c r="AQ58" s="34"/>
      <c r="AT58" s="82"/>
    </row>
    <row r="59" spans="1:54" x14ac:dyDescent="0.25">
      <c r="A59" s="71" t="s">
        <v>416</v>
      </c>
      <c r="B59" s="121"/>
      <c r="C59" s="67" t="s">
        <v>202</v>
      </c>
      <c r="D59" s="67" t="s">
        <v>211</v>
      </c>
      <c r="E59" s="67" t="s">
        <v>162</v>
      </c>
      <c r="F59" s="68" t="s">
        <v>162</v>
      </c>
      <c r="G59" s="4"/>
      <c r="H59" s="4"/>
      <c r="I59" s="4"/>
      <c r="J59" s="20" t="str">
        <f t="shared" si="0"/>
        <v/>
      </c>
      <c r="K59" s="20" t="str">
        <f t="shared" si="1"/>
        <v/>
      </c>
      <c r="L59" s="4"/>
      <c r="M59" s="20" t="str">
        <f t="shared" si="2"/>
        <v/>
      </c>
      <c r="N59" s="20" t="str">
        <f t="shared" si="3"/>
        <v/>
      </c>
      <c r="O59" s="4"/>
      <c r="P59" s="20" t="str">
        <f t="shared" si="4"/>
        <v/>
      </c>
      <c r="Q59" s="20" t="str">
        <f t="shared" si="5"/>
        <v/>
      </c>
      <c r="R59" s="4"/>
      <c r="S59" s="20" t="str">
        <f t="shared" si="6"/>
        <v/>
      </c>
      <c r="T59" s="20" t="str">
        <f t="shared" si="7"/>
        <v/>
      </c>
      <c r="U59" s="4"/>
      <c r="V59" s="20" t="str">
        <f t="shared" si="8"/>
        <v/>
      </c>
      <c r="W59" s="20" t="str">
        <f t="shared" si="9"/>
        <v/>
      </c>
      <c r="X59" s="45"/>
      <c r="Y59" s="20" t="str">
        <f t="shared" si="10"/>
        <v/>
      </c>
      <c r="Z59" s="20" t="str">
        <f t="shared" si="11"/>
        <v/>
      </c>
      <c r="AA59" s="45"/>
      <c r="AB59" s="20" t="str">
        <f t="shared" si="12"/>
        <v/>
      </c>
      <c r="AC59" s="20" t="str">
        <f t="shared" si="13"/>
        <v/>
      </c>
      <c r="AD59" s="37"/>
      <c r="AE59" s="20" t="str">
        <f t="shared" si="14"/>
        <v/>
      </c>
      <c r="AF59" s="20" t="str">
        <f t="shared" si="15"/>
        <v/>
      </c>
      <c r="AG59" s="63"/>
      <c r="AH59" s="63" t="str">
        <f t="shared" si="16"/>
        <v/>
      </c>
      <c r="AI59" s="63" t="str">
        <f t="shared" si="17"/>
        <v/>
      </c>
      <c r="AJ59" s="63"/>
      <c r="AK59" s="63" t="str">
        <f t="shared" si="18"/>
        <v/>
      </c>
      <c r="AL59" s="63" t="str">
        <f t="shared" si="19"/>
        <v/>
      </c>
      <c r="AM59" s="79"/>
      <c r="AN59" s="4"/>
      <c r="AO59" s="4"/>
      <c r="AP59" s="20">
        <f t="shared" si="23"/>
        <v>0</v>
      </c>
      <c r="AQ59" s="34"/>
      <c r="AT59" s="82"/>
    </row>
    <row r="60" spans="1:54" x14ac:dyDescent="0.25">
      <c r="A60" s="71" t="s">
        <v>417</v>
      </c>
      <c r="B60" s="121"/>
      <c r="C60" s="67" t="s">
        <v>202</v>
      </c>
      <c r="D60" s="67" t="s">
        <v>211</v>
      </c>
      <c r="E60" s="67" t="s">
        <v>162</v>
      </c>
      <c r="F60" s="68" t="s">
        <v>162</v>
      </c>
      <c r="G60" s="4"/>
      <c r="H60" s="4"/>
      <c r="I60" s="4"/>
      <c r="J60" s="20" t="str">
        <f t="shared" si="0"/>
        <v/>
      </c>
      <c r="K60" s="20" t="str">
        <f t="shared" si="1"/>
        <v/>
      </c>
      <c r="L60" s="4"/>
      <c r="M60" s="20" t="str">
        <f t="shared" si="2"/>
        <v/>
      </c>
      <c r="N60" s="20" t="str">
        <f t="shared" si="3"/>
        <v/>
      </c>
      <c r="O60" s="4"/>
      <c r="P60" s="20" t="str">
        <f t="shared" si="4"/>
        <v/>
      </c>
      <c r="Q60" s="20" t="str">
        <f t="shared" si="5"/>
        <v/>
      </c>
      <c r="R60" s="4"/>
      <c r="S60" s="20" t="str">
        <f t="shared" si="6"/>
        <v/>
      </c>
      <c r="T60" s="20" t="str">
        <f t="shared" si="7"/>
        <v/>
      </c>
      <c r="U60" s="4"/>
      <c r="V60" s="20" t="str">
        <f t="shared" si="8"/>
        <v/>
      </c>
      <c r="W60" s="20" t="str">
        <f t="shared" si="9"/>
        <v/>
      </c>
      <c r="X60" s="45"/>
      <c r="Y60" s="20" t="str">
        <f t="shared" si="10"/>
        <v/>
      </c>
      <c r="Z60" s="20" t="str">
        <f t="shared" si="11"/>
        <v/>
      </c>
      <c r="AA60" s="45"/>
      <c r="AB60" s="20" t="str">
        <f t="shared" si="12"/>
        <v/>
      </c>
      <c r="AC60" s="20" t="str">
        <f t="shared" si="13"/>
        <v/>
      </c>
      <c r="AD60" s="37"/>
      <c r="AE60" s="20" t="str">
        <f t="shared" si="14"/>
        <v/>
      </c>
      <c r="AF60" s="20" t="str">
        <f t="shared" si="15"/>
        <v/>
      </c>
      <c r="AG60" s="63"/>
      <c r="AH60" s="63" t="str">
        <f t="shared" si="16"/>
        <v/>
      </c>
      <c r="AI60" s="63" t="str">
        <f t="shared" si="17"/>
        <v/>
      </c>
      <c r="AJ60" s="63"/>
      <c r="AK60" s="63" t="str">
        <f t="shared" si="18"/>
        <v/>
      </c>
      <c r="AL60" s="63" t="str">
        <f t="shared" si="19"/>
        <v/>
      </c>
      <c r="AM60" s="79"/>
      <c r="AN60" s="4"/>
      <c r="AO60" s="4"/>
      <c r="AP60" s="20">
        <f t="shared" si="23"/>
        <v>0</v>
      </c>
      <c r="AQ60" s="34"/>
      <c r="AT60" s="82"/>
    </row>
    <row r="61" spans="1:54" x14ac:dyDescent="0.25">
      <c r="A61" s="71" t="s">
        <v>418</v>
      </c>
      <c r="B61" s="117"/>
      <c r="C61" s="67" t="s">
        <v>202</v>
      </c>
      <c r="D61" s="67" t="s">
        <v>211</v>
      </c>
      <c r="E61" s="67" t="s">
        <v>162</v>
      </c>
      <c r="F61" s="68" t="s">
        <v>162</v>
      </c>
      <c r="G61" s="4"/>
      <c r="H61" s="4"/>
      <c r="I61" s="4"/>
      <c r="J61" s="20" t="str">
        <f t="shared" si="0"/>
        <v/>
      </c>
      <c r="K61" s="20" t="str">
        <f t="shared" si="1"/>
        <v/>
      </c>
      <c r="L61" s="4"/>
      <c r="M61" s="20" t="str">
        <f t="shared" si="2"/>
        <v/>
      </c>
      <c r="N61" s="20" t="str">
        <f t="shared" si="3"/>
        <v/>
      </c>
      <c r="O61" s="4"/>
      <c r="P61" s="20" t="str">
        <f t="shared" si="4"/>
        <v/>
      </c>
      <c r="Q61" s="20" t="str">
        <f t="shared" si="5"/>
        <v/>
      </c>
      <c r="R61" s="4"/>
      <c r="S61" s="20" t="str">
        <f t="shared" si="6"/>
        <v/>
      </c>
      <c r="T61" s="20" t="str">
        <f t="shared" si="7"/>
        <v/>
      </c>
      <c r="U61" s="4"/>
      <c r="V61" s="20" t="str">
        <f t="shared" si="8"/>
        <v/>
      </c>
      <c r="W61" s="20" t="str">
        <f t="shared" si="9"/>
        <v/>
      </c>
      <c r="X61" s="45"/>
      <c r="Y61" s="20" t="str">
        <f t="shared" si="10"/>
        <v/>
      </c>
      <c r="Z61" s="20" t="str">
        <f t="shared" si="11"/>
        <v/>
      </c>
      <c r="AA61" s="45"/>
      <c r="AB61" s="20" t="str">
        <f t="shared" si="12"/>
        <v/>
      </c>
      <c r="AC61" s="20" t="str">
        <f t="shared" si="13"/>
        <v/>
      </c>
      <c r="AD61" s="37"/>
      <c r="AE61" s="20" t="str">
        <f t="shared" si="14"/>
        <v/>
      </c>
      <c r="AF61" s="20" t="str">
        <f t="shared" si="15"/>
        <v/>
      </c>
      <c r="AG61" s="63"/>
      <c r="AH61" s="63" t="str">
        <f t="shared" si="16"/>
        <v/>
      </c>
      <c r="AI61" s="63" t="str">
        <f t="shared" si="17"/>
        <v/>
      </c>
      <c r="AJ61" s="63"/>
      <c r="AK61" s="63" t="str">
        <f t="shared" si="18"/>
        <v/>
      </c>
      <c r="AL61" s="63" t="str">
        <f t="shared" si="19"/>
        <v/>
      </c>
      <c r="AM61" s="79"/>
      <c r="AN61" s="4"/>
      <c r="AO61" s="4"/>
      <c r="AP61" s="20">
        <f t="shared" si="23"/>
        <v>0</v>
      </c>
      <c r="AQ61" s="34"/>
      <c r="AT61" s="82"/>
    </row>
    <row r="62" spans="1:54" x14ac:dyDescent="0.25">
      <c r="A62" s="71" t="s">
        <v>419</v>
      </c>
      <c r="B62" s="93" t="s">
        <v>478</v>
      </c>
      <c r="C62" s="67" t="s">
        <v>202</v>
      </c>
      <c r="D62" s="67" t="s">
        <v>211</v>
      </c>
      <c r="E62" s="67" t="s">
        <v>162</v>
      </c>
      <c r="F62" s="68" t="s">
        <v>162</v>
      </c>
      <c r="G62" s="4"/>
      <c r="H62" s="4"/>
      <c r="I62" s="4"/>
      <c r="J62" s="20" t="str">
        <f t="shared" si="0"/>
        <v/>
      </c>
      <c r="K62" s="20" t="str">
        <f t="shared" si="1"/>
        <v/>
      </c>
      <c r="L62" s="4"/>
      <c r="M62" s="20" t="str">
        <f t="shared" si="2"/>
        <v/>
      </c>
      <c r="N62" s="20" t="str">
        <f t="shared" si="3"/>
        <v/>
      </c>
      <c r="O62" s="4"/>
      <c r="P62" s="20" t="str">
        <f t="shared" si="4"/>
        <v/>
      </c>
      <c r="Q62" s="20" t="str">
        <f t="shared" si="5"/>
        <v/>
      </c>
      <c r="R62" s="4"/>
      <c r="S62" s="20" t="str">
        <f t="shared" si="6"/>
        <v/>
      </c>
      <c r="T62" s="20" t="str">
        <f t="shared" si="7"/>
        <v/>
      </c>
      <c r="U62" s="4"/>
      <c r="V62" s="20" t="str">
        <f t="shared" si="8"/>
        <v/>
      </c>
      <c r="W62" s="20" t="str">
        <f t="shared" si="9"/>
        <v/>
      </c>
      <c r="X62" s="45"/>
      <c r="Y62" s="20" t="str">
        <f t="shared" si="10"/>
        <v/>
      </c>
      <c r="Z62" s="20" t="str">
        <f t="shared" si="11"/>
        <v/>
      </c>
      <c r="AA62" s="45"/>
      <c r="AB62" s="20" t="str">
        <f t="shared" si="12"/>
        <v/>
      </c>
      <c r="AC62" s="20" t="str">
        <f t="shared" si="13"/>
        <v/>
      </c>
      <c r="AD62" s="37"/>
      <c r="AE62" s="20" t="str">
        <f t="shared" si="14"/>
        <v/>
      </c>
      <c r="AF62" s="20" t="str">
        <f t="shared" si="15"/>
        <v/>
      </c>
      <c r="AG62" s="63"/>
      <c r="AH62" s="63" t="str">
        <f t="shared" si="16"/>
        <v/>
      </c>
      <c r="AI62" s="63" t="str">
        <f t="shared" si="17"/>
        <v/>
      </c>
      <c r="AJ62" s="63"/>
      <c r="AK62" s="63" t="str">
        <f t="shared" si="18"/>
        <v/>
      </c>
      <c r="AL62" s="63" t="str">
        <f t="shared" si="19"/>
        <v/>
      </c>
      <c r="AM62" s="79"/>
      <c r="AN62" s="4"/>
      <c r="AO62" s="4"/>
      <c r="AP62" s="20">
        <f t="shared" si="23"/>
        <v>0</v>
      </c>
      <c r="AQ62" s="34"/>
      <c r="AT62" s="82"/>
    </row>
    <row r="63" spans="1:54" x14ac:dyDescent="0.25">
      <c r="A63" s="71" t="s">
        <v>420</v>
      </c>
      <c r="B63" s="93" t="s">
        <v>479</v>
      </c>
      <c r="C63" s="67" t="s">
        <v>202</v>
      </c>
      <c r="D63" s="67" t="s">
        <v>211</v>
      </c>
      <c r="E63" s="67" t="s">
        <v>162</v>
      </c>
      <c r="F63" s="68" t="s">
        <v>162</v>
      </c>
      <c r="G63" s="4"/>
      <c r="H63" s="4"/>
      <c r="I63" s="4"/>
      <c r="J63" s="20" t="str">
        <f t="shared" si="0"/>
        <v/>
      </c>
      <c r="K63" s="20" t="str">
        <f t="shared" si="1"/>
        <v/>
      </c>
      <c r="L63" s="4"/>
      <c r="M63" s="20" t="str">
        <f t="shared" si="2"/>
        <v/>
      </c>
      <c r="N63" s="20" t="str">
        <f t="shared" si="3"/>
        <v/>
      </c>
      <c r="O63" s="4"/>
      <c r="P63" s="20" t="str">
        <f t="shared" si="4"/>
        <v/>
      </c>
      <c r="Q63" s="20" t="str">
        <f t="shared" si="5"/>
        <v/>
      </c>
      <c r="R63" s="4"/>
      <c r="S63" s="20" t="str">
        <f t="shared" si="6"/>
        <v/>
      </c>
      <c r="T63" s="20" t="str">
        <f t="shared" si="7"/>
        <v/>
      </c>
      <c r="U63" s="4"/>
      <c r="V63" s="20" t="str">
        <f t="shared" si="8"/>
        <v/>
      </c>
      <c r="W63" s="20" t="str">
        <f t="shared" si="9"/>
        <v/>
      </c>
      <c r="X63" s="45">
        <v>1</v>
      </c>
      <c r="Y63" s="20" t="str">
        <f t="shared" si="10"/>
        <v>$2,200</v>
      </c>
      <c r="Z63" s="20">
        <f t="shared" si="11"/>
        <v>2200</v>
      </c>
      <c r="AA63" s="45"/>
      <c r="AB63" s="20" t="str">
        <f t="shared" si="12"/>
        <v/>
      </c>
      <c r="AC63" s="20" t="str">
        <f t="shared" si="13"/>
        <v/>
      </c>
      <c r="AD63" s="37"/>
      <c r="AE63" s="20" t="str">
        <f t="shared" si="14"/>
        <v/>
      </c>
      <c r="AF63" s="20" t="str">
        <f t="shared" si="15"/>
        <v/>
      </c>
      <c r="AG63" s="63"/>
      <c r="AH63" s="63" t="str">
        <f t="shared" si="16"/>
        <v/>
      </c>
      <c r="AI63" s="63" t="str">
        <f t="shared" si="17"/>
        <v/>
      </c>
      <c r="AJ63" s="63"/>
      <c r="AK63" s="63" t="str">
        <f t="shared" si="18"/>
        <v/>
      </c>
      <c r="AL63" s="63" t="str">
        <f t="shared" si="19"/>
        <v/>
      </c>
      <c r="AM63" s="79"/>
      <c r="AN63" s="4"/>
      <c r="AO63" s="4"/>
      <c r="AP63" s="20">
        <f t="shared" si="23"/>
        <v>2200</v>
      </c>
      <c r="AQ63" s="34"/>
      <c r="AT63" s="82"/>
    </row>
    <row r="64" spans="1:54" x14ac:dyDescent="0.25">
      <c r="A64" s="71" t="s">
        <v>421</v>
      </c>
      <c r="B64" s="93" t="s">
        <v>480</v>
      </c>
      <c r="C64" s="67" t="s">
        <v>202</v>
      </c>
      <c r="D64" s="67" t="s">
        <v>211</v>
      </c>
      <c r="E64" s="67" t="s">
        <v>162</v>
      </c>
      <c r="F64" s="68" t="s">
        <v>162</v>
      </c>
      <c r="G64" s="4"/>
      <c r="H64" s="4"/>
      <c r="I64" s="4"/>
      <c r="J64" s="20" t="str">
        <f t="shared" si="0"/>
        <v/>
      </c>
      <c r="K64" s="20" t="str">
        <f t="shared" si="1"/>
        <v/>
      </c>
      <c r="L64" s="4"/>
      <c r="M64" s="20" t="str">
        <f t="shared" si="2"/>
        <v/>
      </c>
      <c r="N64" s="20" t="str">
        <f t="shared" si="3"/>
        <v/>
      </c>
      <c r="O64" s="4"/>
      <c r="P64" s="20" t="str">
        <f t="shared" si="4"/>
        <v/>
      </c>
      <c r="Q64" s="20" t="str">
        <f t="shared" si="5"/>
        <v/>
      </c>
      <c r="R64" s="4"/>
      <c r="S64" s="20" t="str">
        <f t="shared" si="6"/>
        <v/>
      </c>
      <c r="T64" s="20" t="str">
        <f t="shared" si="7"/>
        <v/>
      </c>
      <c r="U64" s="4"/>
      <c r="V64" s="20" t="str">
        <f t="shared" si="8"/>
        <v/>
      </c>
      <c r="W64" s="20" t="str">
        <f t="shared" si="9"/>
        <v/>
      </c>
      <c r="X64" s="45"/>
      <c r="Y64" s="20" t="str">
        <f t="shared" si="10"/>
        <v/>
      </c>
      <c r="Z64" s="20" t="str">
        <f t="shared" si="11"/>
        <v/>
      </c>
      <c r="AA64" s="45"/>
      <c r="AB64" s="20" t="str">
        <f t="shared" si="12"/>
        <v/>
      </c>
      <c r="AC64" s="20" t="str">
        <f t="shared" si="13"/>
        <v/>
      </c>
      <c r="AD64" s="37"/>
      <c r="AE64" s="20" t="str">
        <f t="shared" si="14"/>
        <v/>
      </c>
      <c r="AF64" s="20" t="str">
        <f t="shared" si="15"/>
        <v/>
      </c>
      <c r="AG64" s="63"/>
      <c r="AH64" s="63" t="str">
        <f t="shared" si="16"/>
        <v/>
      </c>
      <c r="AI64" s="63" t="str">
        <f t="shared" si="17"/>
        <v/>
      </c>
      <c r="AJ64" s="63"/>
      <c r="AK64" s="63" t="str">
        <f t="shared" si="18"/>
        <v/>
      </c>
      <c r="AL64" s="63" t="str">
        <f t="shared" si="19"/>
        <v/>
      </c>
      <c r="AM64" s="79"/>
      <c r="AN64" s="4"/>
      <c r="AO64" s="4"/>
      <c r="AP64" s="20">
        <f t="shared" si="23"/>
        <v>0</v>
      </c>
      <c r="AQ64" s="34"/>
      <c r="AT64" s="82"/>
    </row>
    <row r="65" spans="1:53" x14ac:dyDescent="0.25">
      <c r="A65" s="71" t="s">
        <v>422</v>
      </c>
      <c r="B65" s="93" t="s">
        <v>481</v>
      </c>
      <c r="C65" s="67" t="s">
        <v>202</v>
      </c>
      <c r="D65" s="67" t="s">
        <v>211</v>
      </c>
      <c r="E65" s="67" t="s">
        <v>162</v>
      </c>
      <c r="F65" s="68" t="s">
        <v>162</v>
      </c>
      <c r="G65" s="4"/>
      <c r="H65" s="4"/>
      <c r="I65" s="4"/>
      <c r="J65" s="20" t="str">
        <f t="shared" si="0"/>
        <v/>
      </c>
      <c r="K65" s="20" t="str">
        <f t="shared" si="1"/>
        <v/>
      </c>
      <c r="L65" s="4"/>
      <c r="M65" s="20" t="str">
        <f t="shared" si="2"/>
        <v/>
      </c>
      <c r="N65" s="20" t="str">
        <f t="shared" si="3"/>
        <v/>
      </c>
      <c r="O65" s="4"/>
      <c r="P65" s="20" t="str">
        <f t="shared" si="4"/>
        <v/>
      </c>
      <c r="Q65" s="20" t="str">
        <f t="shared" si="5"/>
        <v/>
      </c>
      <c r="R65" s="4"/>
      <c r="S65" s="20" t="str">
        <f t="shared" si="6"/>
        <v/>
      </c>
      <c r="T65" s="20" t="str">
        <f t="shared" si="7"/>
        <v/>
      </c>
      <c r="U65" s="4"/>
      <c r="V65" s="20" t="str">
        <f t="shared" si="8"/>
        <v/>
      </c>
      <c r="W65" s="20" t="str">
        <f t="shared" si="9"/>
        <v/>
      </c>
      <c r="X65" s="45"/>
      <c r="Y65" s="20" t="str">
        <f t="shared" si="10"/>
        <v/>
      </c>
      <c r="Z65" s="20" t="str">
        <f t="shared" si="11"/>
        <v/>
      </c>
      <c r="AA65" s="45"/>
      <c r="AB65" s="20" t="str">
        <f t="shared" si="12"/>
        <v/>
      </c>
      <c r="AC65" s="20" t="str">
        <f t="shared" si="13"/>
        <v/>
      </c>
      <c r="AD65" s="37"/>
      <c r="AE65" s="20" t="str">
        <f t="shared" si="14"/>
        <v/>
      </c>
      <c r="AF65" s="20" t="str">
        <f t="shared" si="15"/>
        <v/>
      </c>
      <c r="AG65" s="63"/>
      <c r="AH65" s="63" t="str">
        <f t="shared" si="16"/>
        <v/>
      </c>
      <c r="AI65" s="63" t="str">
        <f t="shared" si="17"/>
        <v/>
      </c>
      <c r="AJ65" s="63"/>
      <c r="AK65" s="63" t="str">
        <f t="shared" si="18"/>
        <v/>
      </c>
      <c r="AL65" s="63" t="str">
        <f t="shared" si="19"/>
        <v/>
      </c>
      <c r="AM65" s="79"/>
      <c r="AN65" s="4"/>
      <c r="AO65" s="4"/>
      <c r="AP65" s="20">
        <f t="shared" si="23"/>
        <v>0</v>
      </c>
      <c r="AQ65" s="34"/>
      <c r="AT65" s="82"/>
    </row>
    <row r="66" spans="1:53" x14ac:dyDescent="0.25">
      <c r="A66" s="71" t="s">
        <v>423</v>
      </c>
      <c r="B66" s="93" t="s">
        <v>482</v>
      </c>
      <c r="C66" s="67" t="s">
        <v>202</v>
      </c>
      <c r="D66" s="67" t="s">
        <v>211</v>
      </c>
      <c r="E66" s="67" t="s">
        <v>162</v>
      </c>
      <c r="F66" s="68" t="s">
        <v>162</v>
      </c>
      <c r="G66" s="4"/>
      <c r="H66" s="4"/>
      <c r="I66" s="4"/>
      <c r="J66" s="20" t="str">
        <f t="shared" si="0"/>
        <v/>
      </c>
      <c r="K66" s="20" t="str">
        <f t="shared" si="1"/>
        <v/>
      </c>
      <c r="L66" s="4"/>
      <c r="M66" s="20" t="str">
        <f t="shared" si="2"/>
        <v/>
      </c>
      <c r="N66" s="20" t="str">
        <f t="shared" si="3"/>
        <v/>
      </c>
      <c r="O66" s="4"/>
      <c r="P66" s="20" t="str">
        <f t="shared" si="4"/>
        <v/>
      </c>
      <c r="Q66" s="20" t="str">
        <f t="shared" si="5"/>
        <v/>
      </c>
      <c r="R66" s="4"/>
      <c r="S66" s="20" t="str">
        <f t="shared" si="6"/>
        <v/>
      </c>
      <c r="T66" s="20" t="str">
        <f t="shared" si="7"/>
        <v/>
      </c>
      <c r="U66" s="4">
        <v>100</v>
      </c>
      <c r="V66" s="20" t="str">
        <f t="shared" si="8"/>
        <v>$2</v>
      </c>
      <c r="W66" s="20">
        <f t="shared" si="9"/>
        <v>200</v>
      </c>
      <c r="X66" s="45"/>
      <c r="Y66" s="20" t="str">
        <f t="shared" si="10"/>
        <v/>
      </c>
      <c r="Z66" s="20" t="str">
        <f t="shared" si="11"/>
        <v/>
      </c>
      <c r="AA66" s="45"/>
      <c r="AB66" s="20" t="str">
        <f t="shared" si="12"/>
        <v/>
      </c>
      <c r="AC66" s="20" t="str">
        <f t="shared" si="13"/>
        <v/>
      </c>
      <c r="AD66" s="37"/>
      <c r="AE66" s="20" t="str">
        <f t="shared" si="14"/>
        <v/>
      </c>
      <c r="AF66" s="20" t="str">
        <f t="shared" si="15"/>
        <v/>
      </c>
      <c r="AG66" s="63"/>
      <c r="AH66" s="63" t="str">
        <f t="shared" si="16"/>
        <v/>
      </c>
      <c r="AI66" s="63" t="str">
        <f t="shared" si="17"/>
        <v/>
      </c>
      <c r="AJ66" s="63"/>
      <c r="AK66" s="63" t="str">
        <f t="shared" si="18"/>
        <v/>
      </c>
      <c r="AL66" s="63" t="str">
        <f t="shared" si="19"/>
        <v/>
      </c>
      <c r="AM66" s="79"/>
      <c r="AN66" s="4"/>
      <c r="AO66" s="4"/>
      <c r="AP66" s="20">
        <f t="shared" si="23"/>
        <v>200</v>
      </c>
      <c r="AQ66" s="34"/>
      <c r="AT66" s="82"/>
    </row>
    <row r="67" spans="1:53" x14ac:dyDescent="0.25">
      <c r="A67" s="71" t="s">
        <v>424</v>
      </c>
      <c r="B67" s="93" t="s">
        <v>483</v>
      </c>
      <c r="C67" s="67" t="s">
        <v>202</v>
      </c>
      <c r="D67" s="67" t="s">
        <v>211</v>
      </c>
      <c r="E67" s="67" t="s">
        <v>162</v>
      </c>
      <c r="F67" s="68" t="s">
        <v>162</v>
      </c>
      <c r="G67" s="4"/>
      <c r="H67" s="4"/>
      <c r="I67" s="4"/>
      <c r="J67" s="20" t="str">
        <f t="shared" ref="J67:J73" si="24">IF(SUM(G67:I67)&gt;0,"$110","")</f>
        <v/>
      </c>
      <c r="K67" s="20" t="str">
        <f t="shared" ref="K67:K73" si="25">IF(J67="","",SUM(G67:I67)*J67)</f>
        <v/>
      </c>
      <c r="L67" s="4"/>
      <c r="M67" s="20" t="str">
        <f t="shared" ref="M67:M73" si="26">IF(L67&gt;0,"$100","")</f>
        <v/>
      </c>
      <c r="N67" s="20" t="str">
        <f t="shared" ref="N67:N73" si="27">IF(M67="","",SUM(L67)*M67)</f>
        <v/>
      </c>
      <c r="O67" s="4"/>
      <c r="P67" s="20" t="str">
        <f t="shared" ref="P67:P73" si="28">IF(O67&gt;0,"$100","")</f>
        <v/>
      </c>
      <c r="Q67" s="20" t="str">
        <f t="shared" ref="Q67:Q73" si="29">IF(P67="","",SUM(O67)*P67)</f>
        <v/>
      </c>
      <c r="R67" s="4"/>
      <c r="S67" s="20" t="str">
        <f t="shared" ref="S67:S73" si="30">IF(R67&gt;0,"$110","")</f>
        <v/>
      </c>
      <c r="T67" s="20" t="str">
        <f t="shared" ref="T67:T73" si="31">IF(S67="","",SUM(R67)*S67)</f>
        <v/>
      </c>
      <c r="U67" s="4">
        <v>150</v>
      </c>
      <c r="V67" s="20" t="str">
        <f t="shared" ref="V67:V73" si="32">IF(U67&gt;0,"$2","")</f>
        <v>$2</v>
      </c>
      <c r="W67" s="20">
        <f t="shared" ref="W67:W73" si="33">IF(V67="","",SUM(U67)*V67)</f>
        <v>300</v>
      </c>
      <c r="X67" s="45">
        <v>1</v>
      </c>
      <c r="Y67" s="20" t="str">
        <f t="shared" ref="Y67:Y73" si="34">IF(X67&gt;0,"$2,200","")</f>
        <v>$2,200</v>
      </c>
      <c r="Z67" s="20">
        <f t="shared" ref="Z67:Z73" si="35">IF(Y67="","",SUM(X67)*Y67)</f>
        <v>2200</v>
      </c>
      <c r="AA67" s="45"/>
      <c r="AB67" s="20" t="str">
        <f t="shared" ref="AB67:AB73" si="36">IF(AA67&gt;0,"$200","")</f>
        <v/>
      </c>
      <c r="AC67" s="20" t="str">
        <f t="shared" ref="AC67:AC73" si="37">IF(AB67="","",SUM(AA67)*AB67)</f>
        <v/>
      </c>
      <c r="AD67" s="37"/>
      <c r="AE67" s="20" t="str">
        <f t="shared" ref="AE67:AE73" si="38">IF(AD67&gt;0,"$1000","")</f>
        <v/>
      </c>
      <c r="AF67" s="20" t="str">
        <f t="shared" ref="AF67:AF73" si="39">IF(AE67="","",SUM(AD67)*AE67)</f>
        <v/>
      </c>
      <c r="AG67" s="63"/>
      <c r="AH67" s="63" t="str">
        <f t="shared" ref="AH67:AH73" si="40">IF(AG67&gt;0,"$200","")</f>
        <v/>
      </c>
      <c r="AI67" s="63" t="str">
        <f t="shared" ref="AI67:AI73" si="41">IF(AH67="","",SUM(AG67)*AH67)</f>
        <v/>
      </c>
      <c r="AJ67" s="63"/>
      <c r="AK67" s="63" t="str">
        <f t="shared" ref="AK67:AK73" si="42">IF(AJ67&gt;0,"$375","")</f>
        <v/>
      </c>
      <c r="AL67" s="63" t="str">
        <f t="shared" ref="AL67:AL73" si="43">IF(AK67="","",SUM(AJ67)*AK67)</f>
        <v/>
      </c>
      <c r="AM67" s="98" t="s">
        <v>520</v>
      </c>
      <c r="AN67" s="20">
        <v>500</v>
      </c>
      <c r="AO67" s="4"/>
      <c r="AP67" s="20">
        <f t="shared" si="23"/>
        <v>3000</v>
      </c>
      <c r="AQ67" s="85"/>
      <c r="AT67" s="82"/>
    </row>
    <row r="68" spans="1:53" x14ac:dyDescent="0.25">
      <c r="A68" s="71" t="s">
        <v>425</v>
      </c>
      <c r="B68" s="93" t="s">
        <v>533</v>
      </c>
      <c r="C68" s="67" t="s">
        <v>202</v>
      </c>
      <c r="D68" s="67" t="s">
        <v>211</v>
      </c>
      <c r="E68" s="67" t="s">
        <v>162</v>
      </c>
      <c r="F68" s="68" t="s">
        <v>162</v>
      </c>
      <c r="G68" s="4"/>
      <c r="H68" s="4"/>
      <c r="I68" s="4"/>
      <c r="J68" s="20" t="str">
        <f t="shared" si="24"/>
        <v/>
      </c>
      <c r="K68" s="20" t="str">
        <f t="shared" si="25"/>
        <v/>
      </c>
      <c r="L68" s="4"/>
      <c r="M68" s="20" t="str">
        <f t="shared" si="26"/>
        <v/>
      </c>
      <c r="N68" s="20" t="str">
        <f t="shared" si="27"/>
        <v/>
      </c>
      <c r="O68" s="4"/>
      <c r="P68" s="20" t="str">
        <f t="shared" si="28"/>
        <v/>
      </c>
      <c r="Q68" s="20" t="str">
        <f t="shared" si="29"/>
        <v/>
      </c>
      <c r="R68" s="4"/>
      <c r="S68" s="20" t="str">
        <f t="shared" si="30"/>
        <v/>
      </c>
      <c r="T68" s="20" t="str">
        <f t="shared" si="31"/>
        <v/>
      </c>
      <c r="U68" s="4">
        <v>150</v>
      </c>
      <c r="V68" s="20" t="str">
        <f t="shared" si="32"/>
        <v>$2</v>
      </c>
      <c r="W68" s="20">
        <f t="shared" si="33"/>
        <v>300</v>
      </c>
      <c r="X68" s="45"/>
      <c r="Y68" s="20" t="str">
        <f t="shared" si="34"/>
        <v/>
      </c>
      <c r="Z68" s="20" t="str">
        <f t="shared" si="35"/>
        <v/>
      </c>
      <c r="AA68" s="45"/>
      <c r="AB68" s="20" t="str">
        <f t="shared" si="36"/>
        <v/>
      </c>
      <c r="AC68" s="20" t="str">
        <f t="shared" si="37"/>
        <v/>
      </c>
      <c r="AD68" s="37"/>
      <c r="AE68" s="20" t="str">
        <f t="shared" si="38"/>
        <v/>
      </c>
      <c r="AF68" s="20" t="str">
        <f t="shared" si="39"/>
        <v/>
      </c>
      <c r="AG68" s="63"/>
      <c r="AH68" s="63" t="str">
        <f t="shared" si="40"/>
        <v/>
      </c>
      <c r="AI68" s="63" t="str">
        <f t="shared" si="41"/>
        <v/>
      </c>
      <c r="AJ68" s="63"/>
      <c r="AK68" s="63" t="str">
        <f t="shared" si="42"/>
        <v/>
      </c>
      <c r="AL68" s="63" t="str">
        <f t="shared" si="43"/>
        <v/>
      </c>
      <c r="AM68" s="79"/>
      <c r="AN68" s="4"/>
      <c r="AO68" s="4"/>
      <c r="AP68" s="20">
        <f t="shared" si="23"/>
        <v>300</v>
      </c>
      <c r="AQ68" s="34"/>
      <c r="AT68" s="82"/>
    </row>
    <row r="69" spans="1:53" x14ac:dyDescent="0.25">
      <c r="A69" s="71" t="s">
        <v>426</v>
      </c>
      <c r="B69" s="93" t="s">
        <v>534</v>
      </c>
      <c r="C69" s="67" t="s">
        <v>202</v>
      </c>
      <c r="D69" s="67" t="s">
        <v>211</v>
      </c>
      <c r="E69" s="67" t="s">
        <v>162</v>
      </c>
      <c r="F69" s="68" t="s">
        <v>162</v>
      </c>
      <c r="G69" s="4"/>
      <c r="H69" s="4"/>
      <c r="I69" s="4"/>
      <c r="J69" s="20" t="str">
        <f t="shared" si="24"/>
        <v/>
      </c>
      <c r="K69" s="20" t="str">
        <f t="shared" si="25"/>
        <v/>
      </c>
      <c r="L69" s="4"/>
      <c r="M69" s="20" t="str">
        <f t="shared" si="26"/>
        <v/>
      </c>
      <c r="N69" s="20" t="str">
        <f t="shared" si="27"/>
        <v/>
      </c>
      <c r="O69" s="4"/>
      <c r="P69" s="20" t="str">
        <f t="shared" si="28"/>
        <v/>
      </c>
      <c r="Q69" s="20" t="str">
        <f t="shared" si="29"/>
        <v/>
      </c>
      <c r="R69" s="4"/>
      <c r="S69" s="20" t="str">
        <f t="shared" si="30"/>
        <v/>
      </c>
      <c r="T69" s="20" t="str">
        <f t="shared" si="31"/>
        <v/>
      </c>
      <c r="U69" s="4">
        <v>150</v>
      </c>
      <c r="V69" s="20" t="str">
        <f t="shared" si="32"/>
        <v>$2</v>
      </c>
      <c r="W69" s="20">
        <f t="shared" si="33"/>
        <v>300</v>
      </c>
      <c r="X69" s="45"/>
      <c r="Y69" s="20" t="str">
        <f t="shared" si="34"/>
        <v/>
      </c>
      <c r="Z69" s="20" t="str">
        <f t="shared" si="35"/>
        <v/>
      </c>
      <c r="AA69" s="45"/>
      <c r="AB69" s="20" t="str">
        <f t="shared" si="36"/>
        <v/>
      </c>
      <c r="AC69" s="20" t="str">
        <f t="shared" si="37"/>
        <v/>
      </c>
      <c r="AD69" s="37"/>
      <c r="AE69" s="20" t="str">
        <f t="shared" si="38"/>
        <v/>
      </c>
      <c r="AF69" s="20" t="str">
        <f t="shared" si="39"/>
        <v/>
      </c>
      <c r="AG69" s="63"/>
      <c r="AH69" s="63" t="str">
        <f t="shared" si="40"/>
        <v/>
      </c>
      <c r="AI69" s="63" t="str">
        <f t="shared" si="41"/>
        <v/>
      </c>
      <c r="AJ69" s="63"/>
      <c r="AK69" s="63" t="str">
        <f t="shared" si="42"/>
        <v/>
      </c>
      <c r="AL69" s="63" t="str">
        <f t="shared" si="43"/>
        <v/>
      </c>
      <c r="AM69" s="79"/>
      <c r="AN69" s="4"/>
      <c r="AO69" s="4"/>
      <c r="AP69" s="20">
        <f t="shared" si="23"/>
        <v>300</v>
      </c>
      <c r="AQ69" s="34"/>
      <c r="AT69" s="82"/>
    </row>
    <row r="70" spans="1:53" x14ac:dyDescent="0.25">
      <c r="A70" s="71" t="s">
        <v>427</v>
      </c>
      <c r="B70" s="93" t="s">
        <v>535</v>
      </c>
      <c r="C70" s="67" t="s">
        <v>202</v>
      </c>
      <c r="D70" s="67" t="s">
        <v>211</v>
      </c>
      <c r="E70" s="67" t="s">
        <v>162</v>
      </c>
      <c r="F70" s="68" t="s">
        <v>162</v>
      </c>
      <c r="G70" s="4"/>
      <c r="H70" s="4"/>
      <c r="I70" s="4"/>
      <c r="J70" s="20" t="str">
        <f t="shared" si="24"/>
        <v/>
      </c>
      <c r="K70" s="20" t="str">
        <f t="shared" si="25"/>
        <v/>
      </c>
      <c r="L70" s="4"/>
      <c r="M70" s="20" t="str">
        <f t="shared" si="26"/>
        <v/>
      </c>
      <c r="N70" s="20" t="str">
        <f t="shared" si="27"/>
        <v/>
      </c>
      <c r="O70" s="4"/>
      <c r="P70" s="20" t="str">
        <f t="shared" si="28"/>
        <v/>
      </c>
      <c r="Q70" s="20" t="str">
        <f t="shared" si="29"/>
        <v/>
      </c>
      <c r="R70" s="4"/>
      <c r="S70" s="20" t="str">
        <f t="shared" si="30"/>
        <v/>
      </c>
      <c r="T70" s="20" t="str">
        <f t="shared" si="31"/>
        <v/>
      </c>
      <c r="U70" s="4">
        <v>150</v>
      </c>
      <c r="V70" s="20" t="str">
        <f t="shared" si="32"/>
        <v>$2</v>
      </c>
      <c r="W70" s="20">
        <f t="shared" si="33"/>
        <v>300</v>
      </c>
      <c r="X70" s="45"/>
      <c r="Y70" s="20" t="str">
        <f t="shared" si="34"/>
        <v/>
      </c>
      <c r="Z70" s="20" t="str">
        <f t="shared" si="35"/>
        <v/>
      </c>
      <c r="AA70" s="45"/>
      <c r="AB70" s="20" t="str">
        <f t="shared" si="36"/>
        <v/>
      </c>
      <c r="AC70" s="20" t="str">
        <f t="shared" si="37"/>
        <v/>
      </c>
      <c r="AD70" s="37"/>
      <c r="AE70" s="20" t="str">
        <f t="shared" si="38"/>
        <v/>
      </c>
      <c r="AF70" s="20" t="str">
        <f t="shared" si="39"/>
        <v/>
      </c>
      <c r="AG70" s="63"/>
      <c r="AH70" s="63" t="str">
        <f t="shared" si="40"/>
        <v/>
      </c>
      <c r="AI70" s="63" t="str">
        <f t="shared" si="41"/>
        <v/>
      </c>
      <c r="AJ70" s="63"/>
      <c r="AK70" s="63" t="str">
        <f t="shared" si="42"/>
        <v/>
      </c>
      <c r="AL70" s="63" t="str">
        <f t="shared" si="43"/>
        <v/>
      </c>
      <c r="AM70" s="79"/>
      <c r="AN70" s="4"/>
      <c r="AO70" s="4"/>
      <c r="AP70" s="20">
        <f t="shared" si="23"/>
        <v>300</v>
      </c>
      <c r="AQ70" s="34"/>
      <c r="AT70" s="82"/>
    </row>
    <row r="71" spans="1:53" x14ac:dyDescent="0.25">
      <c r="A71" s="71" t="s">
        <v>428</v>
      </c>
      <c r="B71" s="93" t="s">
        <v>536</v>
      </c>
      <c r="C71" s="67" t="s">
        <v>202</v>
      </c>
      <c r="D71" s="67" t="s">
        <v>211</v>
      </c>
      <c r="E71" s="67" t="s">
        <v>162</v>
      </c>
      <c r="F71" s="68" t="s">
        <v>162</v>
      </c>
      <c r="G71" s="4"/>
      <c r="H71" s="4"/>
      <c r="I71" s="4"/>
      <c r="J71" s="20" t="str">
        <f t="shared" si="24"/>
        <v/>
      </c>
      <c r="K71" s="20" t="str">
        <f t="shared" si="25"/>
        <v/>
      </c>
      <c r="L71" s="4"/>
      <c r="M71" s="20" t="str">
        <f t="shared" si="26"/>
        <v/>
      </c>
      <c r="N71" s="20" t="str">
        <f t="shared" si="27"/>
        <v/>
      </c>
      <c r="O71" s="4"/>
      <c r="P71" s="20" t="str">
        <f t="shared" si="28"/>
        <v/>
      </c>
      <c r="Q71" s="20" t="str">
        <f t="shared" si="29"/>
        <v/>
      </c>
      <c r="R71" s="4"/>
      <c r="S71" s="20" t="str">
        <f t="shared" si="30"/>
        <v/>
      </c>
      <c r="T71" s="20" t="str">
        <f t="shared" si="31"/>
        <v/>
      </c>
      <c r="U71" s="4"/>
      <c r="V71" s="20" t="str">
        <f t="shared" si="32"/>
        <v/>
      </c>
      <c r="W71" s="20" t="str">
        <f t="shared" si="33"/>
        <v/>
      </c>
      <c r="X71" s="45"/>
      <c r="Y71" s="20" t="str">
        <f t="shared" si="34"/>
        <v/>
      </c>
      <c r="Z71" s="20" t="str">
        <f t="shared" si="35"/>
        <v/>
      </c>
      <c r="AA71" s="45"/>
      <c r="AB71" s="20" t="str">
        <f t="shared" si="36"/>
        <v/>
      </c>
      <c r="AC71" s="20" t="str">
        <f t="shared" si="37"/>
        <v/>
      </c>
      <c r="AD71" s="37"/>
      <c r="AE71" s="20" t="str">
        <f t="shared" si="38"/>
        <v/>
      </c>
      <c r="AF71" s="20" t="str">
        <f t="shared" si="39"/>
        <v/>
      </c>
      <c r="AG71" s="63"/>
      <c r="AH71" s="63" t="str">
        <f t="shared" si="40"/>
        <v/>
      </c>
      <c r="AI71" s="63" t="str">
        <f t="shared" si="41"/>
        <v/>
      </c>
      <c r="AJ71" s="63"/>
      <c r="AK71" s="63" t="str">
        <f t="shared" si="42"/>
        <v/>
      </c>
      <c r="AL71" s="63" t="str">
        <f t="shared" si="43"/>
        <v/>
      </c>
      <c r="AM71" s="79"/>
      <c r="AN71" s="4"/>
      <c r="AO71" s="4"/>
      <c r="AP71" s="20">
        <f t="shared" si="23"/>
        <v>0</v>
      </c>
      <c r="AQ71" s="34"/>
      <c r="AT71" s="82"/>
    </row>
    <row r="72" spans="1:53" x14ac:dyDescent="0.25">
      <c r="A72" s="71" t="s">
        <v>429</v>
      </c>
      <c r="B72" s="93" t="s">
        <v>537</v>
      </c>
      <c r="C72" s="67" t="s">
        <v>202</v>
      </c>
      <c r="D72" s="67" t="s">
        <v>203</v>
      </c>
      <c r="E72" s="67" t="s">
        <v>162</v>
      </c>
      <c r="F72" s="68" t="s">
        <v>162</v>
      </c>
      <c r="G72" s="4"/>
      <c r="H72" s="4"/>
      <c r="I72" s="4"/>
      <c r="J72" s="20" t="str">
        <f t="shared" si="24"/>
        <v/>
      </c>
      <c r="K72" s="20" t="str">
        <f t="shared" si="25"/>
        <v/>
      </c>
      <c r="L72" s="4"/>
      <c r="M72" s="20" t="str">
        <f t="shared" si="26"/>
        <v/>
      </c>
      <c r="N72" s="20" t="str">
        <f t="shared" si="27"/>
        <v/>
      </c>
      <c r="O72" s="4"/>
      <c r="P72" s="20" t="str">
        <f t="shared" si="28"/>
        <v/>
      </c>
      <c r="Q72" s="20" t="str">
        <f t="shared" si="29"/>
        <v/>
      </c>
      <c r="R72" s="4"/>
      <c r="S72" s="20" t="str">
        <f t="shared" si="30"/>
        <v/>
      </c>
      <c r="T72" s="20" t="str">
        <f t="shared" si="31"/>
        <v/>
      </c>
      <c r="U72" s="4"/>
      <c r="V72" s="20" t="str">
        <f t="shared" si="32"/>
        <v/>
      </c>
      <c r="W72" s="20" t="str">
        <f t="shared" si="33"/>
        <v/>
      </c>
      <c r="X72" s="45"/>
      <c r="Y72" s="20" t="str">
        <f t="shared" si="34"/>
        <v/>
      </c>
      <c r="Z72" s="20" t="str">
        <f t="shared" si="35"/>
        <v/>
      </c>
      <c r="AA72" s="45"/>
      <c r="AB72" s="20" t="str">
        <f t="shared" si="36"/>
        <v/>
      </c>
      <c r="AC72" s="20" t="str">
        <f t="shared" si="37"/>
        <v/>
      </c>
      <c r="AD72" s="37"/>
      <c r="AE72" s="20" t="str">
        <f t="shared" si="38"/>
        <v/>
      </c>
      <c r="AF72" s="20" t="str">
        <f t="shared" si="39"/>
        <v/>
      </c>
      <c r="AG72" s="63"/>
      <c r="AH72" s="63" t="str">
        <f t="shared" si="40"/>
        <v/>
      </c>
      <c r="AI72" s="63" t="str">
        <f t="shared" si="41"/>
        <v/>
      </c>
      <c r="AJ72" s="63"/>
      <c r="AK72" s="63" t="str">
        <f t="shared" si="42"/>
        <v/>
      </c>
      <c r="AL72" s="63" t="str">
        <f t="shared" si="43"/>
        <v/>
      </c>
      <c r="AM72" s="79"/>
      <c r="AN72" s="4"/>
      <c r="AO72" s="4"/>
      <c r="AP72" s="20">
        <f t="shared" si="23"/>
        <v>0</v>
      </c>
      <c r="AQ72" s="34"/>
      <c r="AT72" s="82"/>
    </row>
    <row r="73" spans="1:53" x14ac:dyDescent="0.25">
      <c r="A73" s="66" t="s">
        <v>430</v>
      </c>
      <c r="B73" s="99" t="s">
        <v>538</v>
      </c>
      <c r="C73" s="67" t="s">
        <v>202</v>
      </c>
      <c r="D73" s="67" t="s">
        <v>203</v>
      </c>
      <c r="E73" s="67" t="s">
        <v>162</v>
      </c>
      <c r="F73" s="68" t="s">
        <v>162</v>
      </c>
      <c r="G73" s="4"/>
      <c r="H73" s="4"/>
      <c r="I73" s="4"/>
      <c r="J73" s="20" t="str">
        <f t="shared" si="24"/>
        <v/>
      </c>
      <c r="K73" s="20" t="str">
        <f t="shared" si="25"/>
        <v/>
      </c>
      <c r="L73" s="4"/>
      <c r="M73" s="20" t="str">
        <f t="shared" si="26"/>
        <v/>
      </c>
      <c r="N73" s="20" t="str">
        <f t="shared" si="27"/>
        <v/>
      </c>
      <c r="O73" s="4"/>
      <c r="P73" s="20" t="str">
        <f t="shared" si="28"/>
        <v/>
      </c>
      <c r="Q73" s="20" t="str">
        <f t="shared" si="29"/>
        <v/>
      </c>
      <c r="R73" s="4"/>
      <c r="S73" s="20" t="str">
        <f t="shared" si="30"/>
        <v/>
      </c>
      <c r="T73" s="20" t="str">
        <f t="shared" si="31"/>
        <v/>
      </c>
      <c r="U73" s="4"/>
      <c r="V73" s="20" t="str">
        <f t="shared" si="32"/>
        <v/>
      </c>
      <c r="W73" s="20" t="str">
        <f t="shared" si="33"/>
        <v/>
      </c>
      <c r="X73" s="45"/>
      <c r="Y73" s="20" t="str">
        <f t="shared" si="34"/>
        <v/>
      </c>
      <c r="Z73" s="20" t="str">
        <f t="shared" si="35"/>
        <v/>
      </c>
      <c r="AA73" s="45"/>
      <c r="AB73" s="20" t="str">
        <f t="shared" si="36"/>
        <v/>
      </c>
      <c r="AC73" s="20" t="str">
        <f t="shared" si="37"/>
        <v/>
      </c>
      <c r="AD73" s="37"/>
      <c r="AE73" s="20" t="str">
        <f t="shared" si="38"/>
        <v/>
      </c>
      <c r="AF73" s="20" t="str">
        <f t="shared" si="39"/>
        <v/>
      </c>
      <c r="AG73" s="63"/>
      <c r="AH73" s="63" t="str">
        <f t="shared" si="40"/>
        <v/>
      </c>
      <c r="AI73" s="63" t="str">
        <f t="shared" si="41"/>
        <v/>
      </c>
      <c r="AJ73" s="63"/>
      <c r="AK73" s="63" t="str">
        <f t="shared" si="42"/>
        <v/>
      </c>
      <c r="AL73" s="63" t="str">
        <f t="shared" si="43"/>
        <v/>
      </c>
      <c r="AM73" s="79"/>
      <c r="AN73" s="4"/>
      <c r="AO73" s="4"/>
      <c r="AP73" s="20">
        <f t="shared" si="23"/>
        <v>0</v>
      </c>
      <c r="AQ73" s="34"/>
      <c r="AT73" s="82"/>
    </row>
    <row r="74" spans="1:53" s="83" customFormat="1" ht="18.75" x14ac:dyDescent="0.3">
      <c r="A74" s="100"/>
      <c r="B74" s="101"/>
      <c r="C74" s="102"/>
      <c r="D74" s="102"/>
      <c r="E74" s="102"/>
      <c r="F74" s="103"/>
      <c r="G74" s="104"/>
      <c r="H74" s="104"/>
      <c r="I74" s="104"/>
      <c r="J74" s="34"/>
      <c r="K74" s="34"/>
      <c r="L74" s="104"/>
      <c r="M74" s="34"/>
      <c r="N74" s="34"/>
      <c r="O74" s="104"/>
      <c r="P74" s="34"/>
      <c r="Q74" s="34"/>
      <c r="R74" s="104"/>
      <c r="S74" s="34"/>
      <c r="T74" s="34"/>
      <c r="U74" s="104"/>
      <c r="V74" s="34"/>
      <c r="W74" s="34"/>
      <c r="X74" s="57"/>
      <c r="Y74" s="34"/>
      <c r="Z74" s="34"/>
      <c r="AA74" s="57"/>
      <c r="AB74" s="34"/>
      <c r="AC74" s="34"/>
      <c r="AD74" s="105"/>
      <c r="AE74" s="34"/>
      <c r="AF74" s="34"/>
      <c r="AG74" s="82"/>
      <c r="AH74" s="82"/>
      <c r="AI74" s="114" t="s">
        <v>539</v>
      </c>
      <c r="AJ74" s="115"/>
      <c r="AK74" s="115"/>
      <c r="AL74" s="115"/>
      <c r="AM74" s="115"/>
      <c r="AN74" s="115"/>
      <c r="AO74" s="115"/>
      <c r="AP74" s="54">
        <f>SUM(AP2:AP73)</f>
        <v>93100</v>
      </c>
      <c r="AQ74" s="34"/>
      <c r="AT74" s="82"/>
      <c r="AU74" s="7"/>
      <c r="AV74" s="7"/>
      <c r="AW74" s="7"/>
      <c r="AX74" s="7"/>
      <c r="AY74" s="7"/>
      <c r="AZ74" s="7"/>
      <c r="BA74" s="7"/>
    </row>
    <row r="75" spans="1:53" ht="18.75" x14ac:dyDescent="0.25">
      <c r="G75" s="41"/>
      <c r="H75" s="41"/>
      <c r="I75" s="41"/>
      <c r="J75" s="41"/>
      <c r="K75" s="47"/>
      <c r="L75" s="41"/>
      <c r="M75" s="41"/>
      <c r="N75" s="47"/>
      <c r="O75" s="41"/>
      <c r="P75" s="41"/>
      <c r="Q75" s="47"/>
      <c r="R75" s="41"/>
      <c r="S75" s="41"/>
      <c r="T75" s="47"/>
      <c r="U75" s="41"/>
      <c r="V75" s="41"/>
      <c r="W75" s="47"/>
      <c r="X75" s="41"/>
      <c r="Y75" s="75"/>
      <c r="Z75" s="47"/>
      <c r="AA75" s="41"/>
      <c r="AB75" s="41"/>
      <c r="AC75" s="47"/>
      <c r="AD75" s="58"/>
      <c r="AE75" s="47"/>
      <c r="AF75" s="47"/>
      <c r="AG75" s="58"/>
      <c r="AH75" s="75"/>
      <c r="AI75" s="75"/>
      <c r="AJ75" s="58"/>
      <c r="AK75" s="75"/>
      <c r="AL75" s="75"/>
      <c r="AM75" s="75"/>
      <c r="AN75" s="47"/>
      <c r="AO75" s="41"/>
      <c r="AP75" s="54"/>
      <c r="AQ75" s="54"/>
    </row>
  </sheetData>
  <mergeCells count="10">
    <mergeCell ref="AI74:AO74"/>
    <mergeCell ref="B38:B43"/>
    <mergeCell ref="B49:B54"/>
    <mergeCell ref="B56:B61"/>
    <mergeCell ref="B5:B6"/>
    <mergeCell ref="B7:B8"/>
    <mergeCell ref="B19:B22"/>
    <mergeCell ref="B26:B29"/>
    <mergeCell ref="B30:B33"/>
    <mergeCell ref="B34:B36"/>
  </mergeCells>
  <conditionalFormatting sqref="AA2:AA18 AA20:AA74">
    <cfRule type="cellIs" dxfId="1" priority="1" operator="equal">
      <formula>TRUE</formula>
    </cfRule>
  </conditionalFormatting>
  <conditionalFormatting sqref="AS8">
    <cfRule type="cellIs" dxfId="0" priority="2" operator="equal">
      <formula>TRUE</formula>
    </cfRule>
  </conditionalFormatting>
  <pageMargins left="0.7" right="0.7" top="0.75" bottom="0.75" header="0.3" footer="0.3"/>
  <pageSetup paperSize="3" scale="56" orientation="landscape" r:id="rId1"/>
  <ignoredErrors>
    <ignoredError sqref="AP14:AP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Tier 1</vt:lpstr>
      <vt:lpstr>Tier 2</vt:lpstr>
      <vt:lpstr>Tier 3</vt:lpstr>
      <vt:lpstr>'Tier 1'!Print_Area</vt:lpstr>
      <vt:lpstr>'Tier 2'!Print_Area</vt:lpstr>
      <vt:lpstr>'Tier 3'!Print_Area</vt:lpstr>
    </vt:vector>
  </TitlesOfParts>
  <Company>BETA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Vega</dc:creator>
  <cp:lastModifiedBy>Jaklyn Centracchio</cp:lastModifiedBy>
  <cp:lastPrinted>2018-10-03T19:03:33Z</cp:lastPrinted>
  <dcterms:created xsi:type="dcterms:W3CDTF">2018-03-26T12:24:28Z</dcterms:created>
  <dcterms:modified xsi:type="dcterms:W3CDTF">2020-11-05T20:34:22Z</dcterms:modified>
</cp:coreProperties>
</file>